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0370" yWindow="-120" windowWidth="20730" windowHeight="11040"/>
  </bookViews>
  <sheets>
    <sheet name="th1-25" sheetId="1" r:id="rId1"/>
  </sheets>
  <definedNames>
    <definedName name="Z_3ED698C0_EFE8_11D5_92EF_006008966C9F_.wvu.PrintArea" localSheetId="0" hidden="1">'th1-25'!$1:$1048576</definedName>
    <definedName name="Z_E1726B00_996F_11D6_92EF_006008966C9F_.wvu.PrintArea" localSheetId="0" hidden="1">'th1-25'!$1:$1048576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1" i="1"/>
  <c r="R21"/>
  <c r="Q21"/>
  <c r="P21"/>
  <c r="O21"/>
  <c r="M21"/>
  <c r="K21"/>
  <c r="L21" s="1"/>
  <c r="J21"/>
  <c r="I21"/>
  <c r="H21"/>
  <c r="G21"/>
  <c r="D21"/>
  <c r="F21" s="1"/>
  <c r="C21"/>
  <c r="V20"/>
  <c r="V22" s="1"/>
  <c r="R20"/>
  <c r="R22" s="1"/>
  <c r="Q20"/>
  <c r="Q22" s="1"/>
  <c r="P20"/>
  <c r="P22" s="1"/>
  <c r="O20"/>
  <c r="O22" s="1"/>
  <c r="M20"/>
  <c r="M22" s="1"/>
  <c r="L20"/>
  <c r="K20"/>
  <c r="K22" s="1"/>
  <c r="L22" s="1"/>
  <c r="J20"/>
  <c r="J22" s="1"/>
  <c r="H20"/>
  <c r="H22" s="1"/>
  <c r="I22" s="1"/>
  <c r="G20"/>
  <c r="G22" s="1"/>
  <c r="D20"/>
  <c r="D22" s="1"/>
  <c r="F22" s="1"/>
  <c r="C20"/>
  <c r="C22" s="1"/>
  <c r="N19"/>
  <c r="S19" s="1"/>
  <c r="U19" s="1"/>
  <c r="L19"/>
  <c r="I19"/>
  <c r="F19"/>
  <c r="E19"/>
  <c r="N18"/>
  <c r="S18" s="1"/>
  <c r="U18" s="1"/>
  <c r="L18"/>
  <c r="I18"/>
  <c r="F18"/>
  <c r="E18"/>
  <c r="N17"/>
  <c r="S17" s="1"/>
  <c r="U17" s="1"/>
  <c r="L17"/>
  <c r="I17"/>
  <c r="F17"/>
  <c r="E17"/>
  <c r="S16"/>
  <c r="U16" s="1"/>
  <c r="N16"/>
  <c r="N21" s="1"/>
  <c r="S21" s="1"/>
  <c r="U21" s="1"/>
  <c r="L16"/>
  <c r="I16"/>
  <c r="F16"/>
  <c r="E16"/>
  <c r="E21" s="1"/>
  <c r="N15"/>
  <c r="S15" s="1"/>
  <c r="U15" s="1"/>
  <c r="L15"/>
  <c r="I15"/>
  <c r="F15"/>
  <c r="E15"/>
  <c r="N14"/>
  <c r="S14" s="1"/>
  <c r="U14" s="1"/>
  <c r="L14"/>
  <c r="I14"/>
  <c r="F14"/>
  <c r="E14"/>
  <c r="U13"/>
  <c r="S13"/>
  <c r="N13"/>
  <c r="L13"/>
  <c r="I13"/>
  <c r="F13"/>
  <c r="E13"/>
  <c r="S12"/>
  <c r="U12" s="1"/>
  <c r="N12"/>
  <c r="L12"/>
  <c r="I12"/>
  <c r="F12"/>
  <c r="E12"/>
  <c r="N11"/>
  <c r="S11" s="1"/>
  <c r="U11" s="1"/>
  <c r="L11"/>
  <c r="I11"/>
  <c r="F11"/>
  <c r="E11"/>
  <c r="N10"/>
  <c r="S10" s="1"/>
  <c r="U10" s="1"/>
  <c r="L10"/>
  <c r="I10"/>
  <c r="F10"/>
  <c r="E10"/>
  <c r="U9"/>
  <c r="S9"/>
  <c r="N9"/>
  <c r="L9"/>
  <c r="I9"/>
  <c r="F9"/>
  <c r="E9"/>
  <c r="S8"/>
  <c r="U8" s="1"/>
  <c r="N8"/>
  <c r="L8"/>
  <c r="I8"/>
  <c r="F8"/>
  <c r="E8"/>
  <c r="N7"/>
  <c r="S7" s="1"/>
  <c r="U7" s="1"/>
  <c r="L7"/>
  <c r="I7"/>
  <c r="F7"/>
  <c r="E7"/>
  <c r="N6"/>
  <c r="S6" s="1"/>
  <c r="U6" s="1"/>
  <c r="L6"/>
  <c r="I6"/>
  <c r="F6"/>
  <c r="E6"/>
  <c r="S5"/>
  <c r="U5" s="1"/>
  <c r="N5"/>
  <c r="N20" s="1"/>
  <c r="L5"/>
  <c r="I5"/>
  <c r="F5"/>
  <c r="E5"/>
  <c r="E20" s="1"/>
  <c r="E22" s="1"/>
  <c r="S20" l="1"/>
  <c r="U20" s="1"/>
  <c r="N22"/>
  <c r="S22" s="1"/>
  <c r="U22" s="1"/>
  <c r="I20"/>
  <c r="F20"/>
</calcChain>
</file>

<file path=xl/sharedStrings.xml><?xml version="1.0" encoding="utf-8"?>
<sst xmlns="http://schemas.openxmlformats.org/spreadsheetml/2006/main" count="39" uniqueCount="36">
  <si>
    <t>TÌNH HÌNH SỐT RÉT KHU VỰC MIỀN TRUNG - TÂY NGUYÊN THÁNG 1/2025</t>
  </si>
  <si>
    <t>TT</t>
  </si>
  <si>
    <t>Tên tỉnh</t>
  </si>
  <si>
    <t>Bệnh nhân sốt rét</t>
  </si>
  <si>
    <t>Sốt rét ác tính</t>
  </si>
  <si>
    <t>Tử vong do sốt rét</t>
  </si>
  <si>
    <t>Ký sinh trùng sốt rét</t>
  </si>
  <si>
    <t>Tổng liều thuốc đã sử dụng</t>
  </si>
  <si>
    <t>Số ca
(+; -)</t>
  </si>
  <si>
    <t>% (+; -)</t>
  </si>
  <si>
    <t>Lam+que thử</t>
  </si>
  <si>
    <t>(+)</t>
  </si>
  <si>
    <t>P.f</t>
  </si>
  <si>
    <t>P.v</t>
  </si>
  <si>
    <t>P.H</t>
  </si>
  <si>
    <t>P.m</t>
  </si>
  <si>
    <t>%01/25</t>
  </si>
  <si>
    <t>%01/24</t>
  </si>
  <si>
    <t>Quảng Bình</t>
  </si>
  <si>
    <t>Quảng Trị</t>
  </si>
  <si>
    <t>T.T-Huế</t>
  </si>
  <si>
    <t>TP Đà Nẵng</t>
  </si>
  <si>
    <t>Quảng Nam</t>
  </si>
  <si>
    <t>Quảng Ngãi</t>
  </si>
  <si>
    <t>Bình Định</t>
  </si>
  <si>
    <t>Phú Yên</t>
  </si>
  <si>
    <t>Khánh Hòa</t>
  </si>
  <si>
    <t>Ninh Thuận</t>
  </si>
  <si>
    <t>Bình Thuận</t>
  </si>
  <si>
    <t>Gia Lai</t>
  </si>
  <si>
    <t>Kon Tum</t>
  </si>
  <si>
    <t>Đắk Lắk</t>
  </si>
  <si>
    <t>Đắk Nông</t>
  </si>
  <si>
    <t>M. Trung</t>
  </si>
  <si>
    <t>T. Nguyên</t>
  </si>
  <si>
    <t>Toàn miền</t>
  </si>
</sst>
</file>

<file path=xl/styles.xml><?xml version="1.0" encoding="utf-8"?>
<styleSheet xmlns="http://schemas.openxmlformats.org/spreadsheetml/2006/main">
  <numFmts count="2">
    <numFmt numFmtId="164" formatCode="m/yy"/>
    <numFmt numFmtId="165" formatCode="0.000"/>
  </numFmts>
  <fonts count="12">
    <font>
      <sz val="10"/>
      <name val="VNI-Times"/>
    </font>
    <font>
      <sz val="10"/>
      <name val="VNI-Times"/>
    </font>
    <font>
      <b/>
      <sz val="14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VNI-Times"/>
    </font>
    <font>
      <i/>
      <sz val="8"/>
      <name val="VNI-Times"/>
    </font>
    <font>
      <b/>
      <sz val="8"/>
      <name val="VNI-Times"/>
    </font>
    <font>
      <sz val="8"/>
      <name val="VNI-Times"/>
    </font>
    <font>
      <sz val="12"/>
      <name val="VNI-Time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2" fontId="2" fillId="0" borderId="0" xfId="0" applyNumberFormat="1" applyFont="1" applyAlignment="1">
      <alignment horizontal="centerContinuous"/>
    </xf>
    <xf numFmtId="164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left"/>
    </xf>
    <xf numFmtId="1" fontId="4" fillId="0" borderId="8" xfId="0" applyNumberFormat="1" applyFont="1" applyBorder="1" applyAlignment="1">
      <alignment horizontal="right" vertical="center"/>
    </xf>
    <xf numFmtId="1" fontId="4" fillId="0" borderId="9" xfId="0" applyNumberFormat="1" applyFont="1" applyBorder="1" applyAlignment="1">
      <alignment horizontal="right" vertical="center"/>
    </xf>
    <xf numFmtId="2" fontId="4" fillId="0" borderId="8" xfId="0" applyNumberFormat="1" applyFont="1" applyBorder="1" applyAlignment="1">
      <alignment horizontal="right" vertical="center"/>
    </xf>
    <xf numFmtId="0" fontId="5" fillId="0" borderId="0" xfId="0" applyFont="1"/>
    <xf numFmtId="1" fontId="4" fillId="0" borderId="1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left"/>
    </xf>
    <xf numFmtId="1" fontId="4" fillId="0" borderId="10" xfId="0" applyNumberFormat="1" applyFont="1" applyBorder="1" applyAlignment="1">
      <alignment horizontal="right" vertical="center"/>
    </xf>
    <xf numFmtId="2" fontId="4" fillId="0" borderId="10" xfId="0" applyNumberFormat="1" applyFont="1" applyBorder="1" applyAlignment="1">
      <alignment horizontal="right" vertical="center"/>
    </xf>
    <xf numFmtId="1" fontId="4" fillId="0" borderId="7" xfId="0" applyNumberFormat="1" applyFont="1" applyBorder="1" applyAlignment="1">
      <alignment horizontal="right" vertical="center"/>
    </xf>
    <xf numFmtId="1" fontId="4" fillId="0" borderId="11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left"/>
    </xf>
    <xf numFmtId="1" fontId="4" fillId="0" borderId="12" xfId="0" applyNumberFormat="1" applyFont="1" applyBorder="1" applyAlignment="1">
      <alignment horizontal="right" vertical="center"/>
    </xf>
    <xf numFmtId="2" fontId="4" fillId="0" borderId="11" xfId="0" applyNumberFormat="1" applyFont="1" applyBorder="1" applyAlignment="1">
      <alignment horizontal="right" vertical="center"/>
    </xf>
    <xf numFmtId="1" fontId="4" fillId="0" borderId="13" xfId="0" applyNumberFormat="1" applyFont="1" applyBorder="1" applyAlignment="1">
      <alignment horizontal="right" vertical="center"/>
    </xf>
    <xf numFmtId="2" fontId="4" fillId="0" borderId="13" xfId="0" applyNumberFormat="1" applyFont="1" applyBorder="1" applyAlignment="1">
      <alignment horizontal="right" vertical="center"/>
    </xf>
    <xf numFmtId="1" fontId="6" fillId="0" borderId="14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right" vertical="center"/>
    </xf>
    <xf numFmtId="2" fontId="6" fillId="0" borderId="15" xfId="0" applyNumberFormat="1" applyFont="1" applyBorder="1" applyAlignment="1">
      <alignment horizontal="right" vertical="center"/>
    </xf>
    <xf numFmtId="165" fontId="6" fillId="0" borderId="14" xfId="0" applyNumberFormat="1" applyFont="1" applyBorder="1" applyAlignment="1">
      <alignment horizontal="right" vertical="center"/>
    </xf>
    <xf numFmtId="1" fontId="6" fillId="0" borderId="10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right" vertical="center"/>
    </xf>
    <xf numFmtId="2" fontId="6" fillId="0" borderId="9" xfId="0" applyNumberFormat="1" applyFont="1" applyBorder="1" applyAlignment="1">
      <alignment horizontal="right" vertical="center"/>
    </xf>
    <xf numFmtId="165" fontId="6" fillId="0" borderId="7" xfId="0" applyNumberFormat="1" applyFont="1" applyBorder="1" applyAlignment="1">
      <alignment horizontal="right" vertical="center"/>
    </xf>
    <xf numFmtId="1" fontId="6" fillId="0" borderId="5" xfId="0" applyNumberFormat="1" applyFont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6" fillId="0" borderId="16" xfId="0" applyNumberFormat="1" applyFont="1" applyBorder="1" applyAlignment="1">
      <alignment horizontal="right" vertical="center"/>
    </xf>
    <xf numFmtId="2" fontId="6" fillId="0" borderId="16" xfId="0" applyNumberFormat="1" applyFont="1" applyBorder="1" applyAlignment="1">
      <alignment horizontal="right" vertical="center"/>
    </xf>
    <xf numFmtId="165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2" fontId="10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4"/>
  <sheetViews>
    <sheetView tabSelected="1" zoomScaleNormal="84" zoomScaleSheetLayoutView="100" workbookViewId="0">
      <selection activeCell="V22" sqref="V22"/>
    </sheetView>
  </sheetViews>
  <sheetFormatPr defaultRowHeight="17.25"/>
  <cols>
    <col min="1" max="1" width="4.28515625" style="48" customWidth="1"/>
    <col min="2" max="2" width="12.140625" style="48" customWidth="1"/>
    <col min="3" max="3" width="6.5703125" style="48" customWidth="1"/>
    <col min="4" max="4" width="6" style="49" customWidth="1"/>
    <col min="5" max="5" width="6.85546875" style="49" customWidth="1"/>
    <col min="6" max="6" width="8.42578125" style="49" customWidth="1"/>
    <col min="7" max="7" width="6" style="49" customWidth="1"/>
    <col min="8" max="8" width="5.85546875" style="49" customWidth="1"/>
    <col min="9" max="9" width="7.85546875" style="49" customWidth="1"/>
    <col min="10" max="10" width="6.5703125" style="49" customWidth="1"/>
    <col min="11" max="11" width="5.85546875" style="49" customWidth="1"/>
    <col min="12" max="12" width="8.28515625" style="49" customWidth="1"/>
    <col min="13" max="13" width="9" style="49" customWidth="1"/>
    <col min="14" max="14" width="6.140625" style="49" customWidth="1"/>
    <col min="15" max="15" width="5.140625" style="49" customWidth="1"/>
    <col min="16" max="16" width="4.85546875" style="49" customWidth="1"/>
    <col min="17" max="17" width="4.7109375" style="49" customWidth="1"/>
    <col min="18" max="18" width="5" style="49" customWidth="1"/>
    <col min="19" max="19" width="8.42578125" style="50" bestFit="1" customWidth="1"/>
    <col min="20" max="20" width="7.140625" style="50" customWidth="1"/>
    <col min="21" max="21" width="8.42578125" style="50" customWidth="1"/>
    <col min="22" max="22" width="11.5703125" style="49" customWidth="1"/>
    <col min="23" max="16384" width="9.140625" style="1"/>
  </cols>
  <sheetData>
    <row r="1" spans="1:24" ht="23.2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4" ht="23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2"/>
    </row>
    <row r="3" spans="1:24" ht="22.5" customHeight="1">
      <c r="A3" s="52" t="s">
        <v>1</v>
      </c>
      <c r="B3" s="54" t="s">
        <v>2</v>
      </c>
      <c r="C3" s="56" t="s">
        <v>3</v>
      </c>
      <c r="D3" s="57"/>
      <c r="E3" s="57"/>
      <c r="F3" s="58"/>
      <c r="G3" s="56" t="s">
        <v>4</v>
      </c>
      <c r="H3" s="57"/>
      <c r="I3" s="58"/>
      <c r="J3" s="56" t="s">
        <v>5</v>
      </c>
      <c r="K3" s="57"/>
      <c r="L3" s="58"/>
      <c r="M3" s="59" t="s">
        <v>6</v>
      </c>
      <c r="N3" s="60"/>
      <c r="O3" s="60"/>
      <c r="P3" s="60"/>
      <c r="Q3" s="60"/>
      <c r="R3" s="60"/>
      <c r="S3" s="60"/>
      <c r="T3" s="60"/>
      <c r="U3" s="61"/>
      <c r="V3" s="54" t="s">
        <v>7</v>
      </c>
    </row>
    <row r="4" spans="1:24" ht="36" customHeight="1">
      <c r="A4" s="53"/>
      <c r="B4" s="55"/>
      <c r="C4" s="4">
        <v>45658</v>
      </c>
      <c r="D4" s="4">
        <v>45292</v>
      </c>
      <c r="E4" s="5" t="s">
        <v>8</v>
      </c>
      <c r="F4" s="6" t="s">
        <v>9</v>
      </c>
      <c r="G4" s="4">
        <v>45658</v>
      </c>
      <c r="H4" s="4">
        <v>45292</v>
      </c>
      <c r="I4" s="6" t="s">
        <v>9</v>
      </c>
      <c r="J4" s="4">
        <v>45658</v>
      </c>
      <c r="K4" s="4">
        <v>45292</v>
      </c>
      <c r="L4" s="6" t="s">
        <v>9</v>
      </c>
      <c r="M4" s="7" t="s">
        <v>10</v>
      </c>
      <c r="N4" s="6" t="s">
        <v>11</v>
      </c>
      <c r="O4" s="6" t="s">
        <v>12</v>
      </c>
      <c r="P4" s="6" t="s">
        <v>13</v>
      </c>
      <c r="Q4" s="6" t="s">
        <v>14</v>
      </c>
      <c r="R4" s="6" t="s">
        <v>15</v>
      </c>
      <c r="S4" s="6" t="s">
        <v>16</v>
      </c>
      <c r="T4" s="6" t="s">
        <v>17</v>
      </c>
      <c r="U4" s="6" t="s">
        <v>9</v>
      </c>
      <c r="V4" s="55"/>
    </row>
    <row r="5" spans="1:24" ht="19.5" customHeight="1">
      <c r="A5" s="8">
        <v>1</v>
      </c>
      <c r="B5" s="9" t="s">
        <v>18</v>
      </c>
      <c r="C5" s="10">
        <v>0</v>
      </c>
      <c r="D5" s="10">
        <v>0</v>
      </c>
      <c r="E5" s="11">
        <f>SUM(C5-D5)</f>
        <v>0</v>
      </c>
      <c r="F5" s="12" t="str">
        <f>IF(D5&lt;&gt;0,(C5-D5)*100/D5,IF(AND(D5=0,C5&lt;&gt;0), " (+)    "," "))</f>
        <v/>
      </c>
      <c r="G5" s="10">
        <v>0</v>
      </c>
      <c r="H5" s="10">
        <v>0</v>
      </c>
      <c r="I5" s="12" t="str">
        <f t="shared" ref="I5:I19" si="0">IF(H5&lt;&gt;0,(G5-H5)*100/H5,IF(AND(H5=0,G5&lt;&gt;0), " (+)    "," "))</f>
        <v/>
      </c>
      <c r="J5" s="10">
        <v>0</v>
      </c>
      <c r="K5" s="10">
        <v>0</v>
      </c>
      <c r="L5" s="12" t="str">
        <f t="shared" ref="L5:L19" si="1">IF(K5&lt;&gt;0,(J5-K5)*100/K5,IF(AND(K5=0,J5&lt;&gt;0), " (+)    "," "))</f>
        <v/>
      </c>
      <c r="M5" s="10">
        <v>1127</v>
      </c>
      <c r="N5" s="10">
        <f>SUM(O5:R5)</f>
        <v>0</v>
      </c>
      <c r="O5" s="10">
        <v>0</v>
      </c>
      <c r="P5" s="10">
        <v>0</v>
      </c>
      <c r="Q5" s="10">
        <v>0</v>
      </c>
      <c r="R5" s="10">
        <v>0</v>
      </c>
      <c r="S5" s="12">
        <f>ROUND(N5*100/M5,2)</f>
        <v>0</v>
      </c>
      <c r="T5" s="12">
        <v>0</v>
      </c>
      <c r="U5" s="12" t="str">
        <f t="shared" ref="U5:U22" si="2">IF(T5&lt;&gt;0,(S5-T5)*100/T5,IF(AND(T5=0,S5&lt;&gt;0), " (+)    "," "))</f>
        <v/>
      </c>
      <c r="V5" s="10">
        <v>0</v>
      </c>
    </row>
    <row r="6" spans="1:24" ht="19.5" customHeight="1">
      <c r="A6" s="8">
        <v>2</v>
      </c>
      <c r="B6" s="9" t="s">
        <v>19</v>
      </c>
      <c r="C6" s="10">
        <v>0</v>
      </c>
      <c r="D6" s="10">
        <v>0</v>
      </c>
      <c r="E6" s="11">
        <f t="shared" ref="E6:E19" si="3">SUM(C6-D6)</f>
        <v>0</v>
      </c>
      <c r="F6" s="12" t="str">
        <f t="shared" ref="F6:F19" si="4">IF(D6&lt;&gt;0,(C6-D6)*100/D6,IF(AND(D6=0,C6&lt;&gt;0), " (+)    "," "))</f>
        <v/>
      </c>
      <c r="G6" s="10">
        <v>0</v>
      </c>
      <c r="H6" s="10">
        <v>0</v>
      </c>
      <c r="I6" s="12" t="str">
        <f t="shared" si="0"/>
        <v/>
      </c>
      <c r="J6" s="10">
        <v>0</v>
      </c>
      <c r="K6" s="10">
        <v>0</v>
      </c>
      <c r="L6" s="12" t="str">
        <f t="shared" si="1"/>
        <v/>
      </c>
      <c r="M6" s="10">
        <v>2326</v>
      </c>
      <c r="N6" s="10">
        <f t="shared" ref="N6:N19" si="5">SUM(O6:R6)</f>
        <v>0</v>
      </c>
      <c r="O6" s="10">
        <v>0</v>
      </c>
      <c r="P6" s="10">
        <v>0</v>
      </c>
      <c r="Q6" s="10">
        <v>0</v>
      </c>
      <c r="R6" s="10">
        <v>0</v>
      </c>
      <c r="S6" s="12">
        <f t="shared" ref="S6:S19" si="6">ROUND(N6*100/M6,2)</f>
        <v>0</v>
      </c>
      <c r="T6" s="12">
        <v>0</v>
      </c>
      <c r="U6" s="12" t="str">
        <f t="shared" si="2"/>
        <v/>
      </c>
      <c r="V6" s="10">
        <v>0</v>
      </c>
    </row>
    <row r="7" spans="1:24" ht="19.5" customHeight="1">
      <c r="A7" s="8">
        <v>3</v>
      </c>
      <c r="B7" s="9" t="s">
        <v>20</v>
      </c>
      <c r="C7" s="10">
        <v>0</v>
      </c>
      <c r="D7" s="10">
        <v>0</v>
      </c>
      <c r="E7" s="11">
        <f t="shared" si="3"/>
        <v>0</v>
      </c>
      <c r="F7" s="12" t="str">
        <f t="shared" si="4"/>
        <v/>
      </c>
      <c r="G7" s="10">
        <v>0</v>
      </c>
      <c r="H7" s="10">
        <v>0</v>
      </c>
      <c r="I7" s="12" t="str">
        <f t="shared" si="0"/>
        <v/>
      </c>
      <c r="J7" s="10">
        <v>0</v>
      </c>
      <c r="K7" s="10">
        <v>0</v>
      </c>
      <c r="L7" s="12" t="str">
        <f t="shared" si="1"/>
        <v/>
      </c>
      <c r="M7" s="10">
        <v>533</v>
      </c>
      <c r="N7" s="10">
        <f t="shared" si="5"/>
        <v>0</v>
      </c>
      <c r="O7" s="10">
        <v>0</v>
      </c>
      <c r="P7" s="10">
        <v>0</v>
      </c>
      <c r="Q7" s="10">
        <v>0</v>
      </c>
      <c r="R7" s="10">
        <v>0</v>
      </c>
      <c r="S7" s="12">
        <f t="shared" si="6"/>
        <v>0</v>
      </c>
      <c r="T7" s="12">
        <v>0</v>
      </c>
      <c r="U7" s="12" t="str">
        <f t="shared" si="2"/>
        <v/>
      </c>
      <c r="V7" s="10">
        <v>0</v>
      </c>
    </row>
    <row r="8" spans="1:24" ht="19.5" customHeight="1">
      <c r="A8" s="8">
        <v>4</v>
      </c>
      <c r="B8" s="9" t="s">
        <v>21</v>
      </c>
      <c r="C8" s="10">
        <v>0</v>
      </c>
      <c r="D8" s="10">
        <v>0</v>
      </c>
      <c r="E8" s="11">
        <f t="shared" si="3"/>
        <v>0</v>
      </c>
      <c r="F8" s="12" t="str">
        <f t="shared" si="4"/>
        <v/>
      </c>
      <c r="G8" s="10">
        <v>0</v>
      </c>
      <c r="H8" s="10">
        <v>0</v>
      </c>
      <c r="I8" s="12" t="str">
        <f t="shared" si="0"/>
        <v/>
      </c>
      <c r="J8" s="10">
        <v>0</v>
      </c>
      <c r="K8" s="10">
        <v>0</v>
      </c>
      <c r="L8" s="12" t="str">
        <f t="shared" si="1"/>
        <v/>
      </c>
      <c r="M8" s="10">
        <v>49</v>
      </c>
      <c r="N8" s="10">
        <f t="shared" si="5"/>
        <v>0</v>
      </c>
      <c r="O8" s="10">
        <v>0</v>
      </c>
      <c r="P8" s="10">
        <v>0</v>
      </c>
      <c r="Q8" s="10">
        <v>0</v>
      </c>
      <c r="R8" s="10">
        <v>0</v>
      </c>
      <c r="S8" s="12">
        <f t="shared" si="6"/>
        <v>0</v>
      </c>
      <c r="T8" s="12">
        <v>0</v>
      </c>
      <c r="U8" s="12" t="str">
        <f t="shared" si="2"/>
        <v/>
      </c>
      <c r="V8" s="10">
        <v>0</v>
      </c>
    </row>
    <row r="9" spans="1:24" ht="19.5" customHeight="1">
      <c r="A9" s="8">
        <v>5</v>
      </c>
      <c r="B9" s="9" t="s">
        <v>22</v>
      </c>
      <c r="C9" s="10">
        <v>0</v>
      </c>
      <c r="D9" s="10">
        <v>0</v>
      </c>
      <c r="E9" s="11">
        <f t="shared" si="3"/>
        <v>0</v>
      </c>
      <c r="F9" s="12" t="str">
        <f t="shared" si="4"/>
        <v/>
      </c>
      <c r="G9" s="10">
        <v>0</v>
      </c>
      <c r="H9" s="10">
        <v>0</v>
      </c>
      <c r="I9" s="12" t="str">
        <f t="shared" si="0"/>
        <v/>
      </c>
      <c r="J9" s="10">
        <v>0</v>
      </c>
      <c r="K9" s="10">
        <v>0</v>
      </c>
      <c r="L9" s="12" t="str">
        <f t="shared" si="1"/>
        <v/>
      </c>
      <c r="M9" s="10">
        <v>1696</v>
      </c>
      <c r="N9" s="10">
        <f t="shared" si="5"/>
        <v>0</v>
      </c>
      <c r="O9" s="10">
        <v>0</v>
      </c>
      <c r="P9" s="10">
        <v>0</v>
      </c>
      <c r="Q9" s="10">
        <v>0</v>
      </c>
      <c r="R9" s="10">
        <v>0</v>
      </c>
      <c r="S9" s="12">
        <f t="shared" si="6"/>
        <v>0</v>
      </c>
      <c r="T9" s="12">
        <v>0</v>
      </c>
      <c r="U9" s="12" t="str">
        <f t="shared" si="2"/>
        <v/>
      </c>
      <c r="V9" s="10">
        <v>0</v>
      </c>
    </row>
    <row r="10" spans="1:24" ht="19.5" customHeight="1">
      <c r="A10" s="8">
        <v>6</v>
      </c>
      <c r="B10" s="9" t="s">
        <v>23</v>
      </c>
      <c r="C10" s="10">
        <v>0</v>
      </c>
      <c r="D10" s="10">
        <v>0</v>
      </c>
      <c r="E10" s="11">
        <f t="shared" si="3"/>
        <v>0</v>
      </c>
      <c r="F10" s="12" t="str">
        <f t="shared" si="4"/>
        <v/>
      </c>
      <c r="G10" s="10">
        <v>0</v>
      </c>
      <c r="H10" s="10">
        <v>0</v>
      </c>
      <c r="I10" s="12" t="str">
        <f t="shared" si="0"/>
        <v/>
      </c>
      <c r="J10" s="10">
        <v>0</v>
      </c>
      <c r="K10" s="10">
        <v>0</v>
      </c>
      <c r="L10" s="12" t="str">
        <f t="shared" si="1"/>
        <v/>
      </c>
      <c r="M10" s="10">
        <v>1969</v>
      </c>
      <c r="N10" s="10">
        <f t="shared" si="5"/>
        <v>0</v>
      </c>
      <c r="O10" s="10">
        <v>0</v>
      </c>
      <c r="P10" s="10">
        <v>0</v>
      </c>
      <c r="Q10" s="10">
        <v>0</v>
      </c>
      <c r="R10" s="10">
        <v>0</v>
      </c>
      <c r="S10" s="12">
        <f t="shared" si="6"/>
        <v>0</v>
      </c>
      <c r="T10" s="12">
        <v>0</v>
      </c>
      <c r="U10" s="12" t="str">
        <f t="shared" si="2"/>
        <v/>
      </c>
      <c r="V10" s="10">
        <v>0</v>
      </c>
    </row>
    <row r="11" spans="1:24" ht="19.5" customHeight="1">
      <c r="A11" s="8">
        <v>7</v>
      </c>
      <c r="B11" s="9" t="s">
        <v>24</v>
      </c>
      <c r="C11" s="10">
        <v>0</v>
      </c>
      <c r="D11" s="10">
        <v>0</v>
      </c>
      <c r="E11" s="11">
        <f t="shared" si="3"/>
        <v>0</v>
      </c>
      <c r="F11" s="12" t="str">
        <f t="shared" si="4"/>
        <v/>
      </c>
      <c r="G11" s="10">
        <v>0</v>
      </c>
      <c r="H11" s="10">
        <v>0</v>
      </c>
      <c r="I11" s="12" t="str">
        <f t="shared" si="0"/>
        <v/>
      </c>
      <c r="J11" s="10">
        <v>0</v>
      </c>
      <c r="K11" s="10">
        <v>0</v>
      </c>
      <c r="L11" s="12" t="str">
        <f t="shared" si="1"/>
        <v/>
      </c>
      <c r="M11" s="10">
        <v>2536</v>
      </c>
      <c r="N11" s="10">
        <f t="shared" si="5"/>
        <v>0</v>
      </c>
      <c r="O11" s="10">
        <v>0</v>
      </c>
      <c r="P11" s="10">
        <v>0</v>
      </c>
      <c r="Q11" s="10">
        <v>0</v>
      </c>
      <c r="R11" s="10">
        <v>0</v>
      </c>
      <c r="S11" s="12">
        <f t="shared" si="6"/>
        <v>0</v>
      </c>
      <c r="T11" s="12">
        <v>0</v>
      </c>
      <c r="U11" s="12" t="str">
        <f t="shared" si="2"/>
        <v/>
      </c>
      <c r="V11" s="10">
        <v>0</v>
      </c>
    </row>
    <row r="12" spans="1:24" ht="19.5" customHeight="1">
      <c r="A12" s="8">
        <v>8</v>
      </c>
      <c r="B12" s="9" t="s">
        <v>25</v>
      </c>
      <c r="C12" s="10">
        <v>0</v>
      </c>
      <c r="D12" s="10">
        <v>0</v>
      </c>
      <c r="E12" s="11">
        <f t="shared" si="3"/>
        <v>0</v>
      </c>
      <c r="F12" s="12" t="str">
        <f t="shared" si="4"/>
        <v/>
      </c>
      <c r="G12" s="10">
        <v>0</v>
      </c>
      <c r="H12" s="10">
        <v>0</v>
      </c>
      <c r="I12" s="12" t="str">
        <f t="shared" si="0"/>
        <v/>
      </c>
      <c r="J12" s="10">
        <v>0</v>
      </c>
      <c r="K12" s="10">
        <v>0</v>
      </c>
      <c r="L12" s="12" t="str">
        <f t="shared" si="1"/>
        <v/>
      </c>
      <c r="M12" s="10">
        <v>2878</v>
      </c>
      <c r="N12" s="10">
        <f t="shared" si="5"/>
        <v>0</v>
      </c>
      <c r="O12" s="10">
        <v>0</v>
      </c>
      <c r="P12" s="10">
        <v>0</v>
      </c>
      <c r="Q12" s="10">
        <v>0</v>
      </c>
      <c r="R12" s="10">
        <v>0</v>
      </c>
      <c r="S12" s="12">
        <f t="shared" si="6"/>
        <v>0</v>
      </c>
      <c r="T12" s="12">
        <v>0</v>
      </c>
      <c r="U12" s="12" t="str">
        <f t="shared" si="2"/>
        <v/>
      </c>
      <c r="V12" s="10">
        <v>0</v>
      </c>
    </row>
    <row r="13" spans="1:24" ht="19.5" customHeight="1">
      <c r="A13" s="8">
        <v>9</v>
      </c>
      <c r="B13" s="9" t="s">
        <v>26</v>
      </c>
      <c r="C13" s="10">
        <v>3</v>
      </c>
      <c r="D13" s="10">
        <v>14</v>
      </c>
      <c r="E13" s="11">
        <f t="shared" si="3"/>
        <v>-11</v>
      </c>
      <c r="F13" s="12">
        <f t="shared" si="4"/>
        <v>-78.571428571428569</v>
      </c>
      <c r="G13" s="10">
        <v>1</v>
      </c>
      <c r="H13" s="10">
        <v>0</v>
      </c>
      <c r="I13" s="12" t="str">
        <f t="shared" si="0"/>
        <v xml:space="preserve"> (+)    </v>
      </c>
      <c r="J13" s="10">
        <v>0</v>
      </c>
      <c r="K13" s="10">
        <v>0</v>
      </c>
      <c r="L13" s="12" t="str">
        <f t="shared" si="1"/>
        <v/>
      </c>
      <c r="M13" s="10">
        <v>1181</v>
      </c>
      <c r="N13" s="10">
        <f t="shared" si="5"/>
        <v>3</v>
      </c>
      <c r="O13" s="10">
        <v>1</v>
      </c>
      <c r="P13" s="10">
        <v>0</v>
      </c>
      <c r="Q13" s="10">
        <v>0</v>
      </c>
      <c r="R13" s="10">
        <v>2</v>
      </c>
      <c r="S13" s="12">
        <f t="shared" si="6"/>
        <v>0.25</v>
      </c>
      <c r="T13" s="12">
        <v>0.52</v>
      </c>
      <c r="U13" s="12">
        <f t="shared" si="2"/>
        <v>-51.92307692307692</v>
      </c>
      <c r="V13" s="10">
        <v>3</v>
      </c>
    </row>
    <row r="14" spans="1:24" ht="19.5" customHeight="1">
      <c r="A14" s="8">
        <v>10</v>
      </c>
      <c r="B14" s="9" t="s">
        <v>27</v>
      </c>
      <c r="C14" s="10">
        <v>2</v>
      </c>
      <c r="D14" s="10">
        <v>0</v>
      </c>
      <c r="E14" s="11">
        <f t="shared" si="3"/>
        <v>2</v>
      </c>
      <c r="F14" s="12" t="str">
        <f t="shared" si="4"/>
        <v xml:space="preserve"> (+)    </v>
      </c>
      <c r="G14" s="10">
        <v>0</v>
      </c>
      <c r="H14" s="10">
        <v>0</v>
      </c>
      <c r="I14" s="12" t="str">
        <f t="shared" si="0"/>
        <v/>
      </c>
      <c r="J14" s="10">
        <v>0</v>
      </c>
      <c r="K14" s="10">
        <v>0</v>
      </c>
      <c r="L14" s="12" t="str">
        <f t="shared" si="1"/>
        <v/>
      </c>
      <c r="M14" s="10">
        <v>2065</v>
      </c>
      <c r="N14" s="10">
        <f t="shared" si="5"/>
        <v>2</v>
      </c>
      <c r="O14" s="10">
        <v>0</v>
      </c>
      <c r="P14" s="10">
        <v>0</v>
      </c>
      <c r="Q14" s="10">
        <v>0</v>
      </c>
      <c r="R14" s="10">
        <v>2</v>
      </c>
      <c r="S14" s="12">
        <f t="shared" si="6"/>
        <v>0.1</v>
      </c>
      <c r="T14" s="12">
        <v>0</v>
      </c>
      <c r="U14" s="12" t="str">
        <f t="shared" si="2"/>
        <v xml:space="preserve"> (+)    </v>
      </c>
      <c r="V14" s="10">
        <v>2</v>
      </c>
      <c r="X14" s="13"/>
    </row>
    <row r="15" spans="1:24" ht="19.5" customHeight="1">
      <c r="A15" s="8">
        <v>11</v>
      </c>
      <c r="B15" s="9" t="s">
        <v>28</v>
      </c>
      <c r="C15" s="10">
        <v>0</v>
      </c>
      <c r="D15" s="10">
        <v>0</v>
      </c>
      <c r="E15" s="11">
        <f t="shared" si="3"/>
        <v>0</v>
      </c>
      <c r="F15" s="12" t="str">
        <f t="shared" si="4"/>
        <v/>
      </c>
      <c r="G15" s="10">
        <v>0</v>
      </c>
      <c r="H15" s="10">
        <v>0</v>
      </c>
      <c r="I15" s="12" t="str">
        <f t="shared" si="0"/>
        <v/>
      </c>
      <c r="J15" s="10">
        <v>0</v>
      </c>
      <c r="K15" s="10">
        <v>0</v>
      </c>
      <c r="L15" s="12" t="str">
        <f t="shared" si="1"/>
        <v/>
      </c>
      <c r="M15" s="10">
        <v>2829</v>
      </c>
      <c r="N15" s="10">
        <f t="shared" si="5"/>
        <v>0</v>
      </c>
      <c r="O15" s="10">
        <v>0</v>
      </c>
      <c r="P15" s="10">
        <v>0</v>
      </c>
      <c r="Q15" s="10">
        <v>0</v>
      </c>
      <c r="R15" s="10">
        <v>0</v>
      </c>
      <c r="S15" s="12">
        <f t="shared" si="6"/>
        <v>0</v>
      </c>
      <c r="T15" s="12">
        <v>0</v>
      </c>
      <c r="U15" s="12" t="str">
        <f t="shared" si="2"/>
        <v/>
      </c>
      <c r="V15" s="10">
        <v>0</v>
      </c>
    </row>
    <row r="16" spans="1:24" ht="19.5" customHeight="1">
      <c r="A16" s="8">
        <v>12</v>
      </c>
      <c r="B16" s="9" t="s">
        <v>29</v>
      </c>
      <c r="C16" s="10">
        <v>0</v>
      </c>
      <c r="D16" s="10">
        <v>0</v>
      </c>
      <c r="E16" s="11">
        <f t="shared" si="3"/>
        <v>0</v>
      </c>
      <c r="F16" s="12" t="str">
        <f t="shared" si="4"/>
        <v/>
      </c>
      <c r="G16" s="10">
        <v>0</v>
      </c>
      <c r="H16" s="10">
        <v>0</v>
      </c>
      <c r="I16" s="12" t="str">
        <f t="shared" si="0"/>
        <v/>
      </c>
      <c r="J16" s="10">
        <v>0</v>
      </c>
      <c r="K16" s="10">
        <v>0</v>
      </c>
      <c r="L16" s="12" t="str">
        <f t="shared" si="1"/>
        <v/>
      </c>
      <c r="M16" s="10">
        <v>2342</v>
      </c>
      <c r="N16" s="10">
        <f t="shared" si="5"/>
        <v>0</v>
      </c>
      <c r="O16" s="10">
        <v>0</v>
      </c>
      <c r="P16" s="10">
        <v>0</v>
      </c>
      <c r="Q16" s="10">
        <v>0</v>
      </c>
      <c r="R16" s="10">
        <v>0</v>
      </c>
      <c r="S16" s="12">
        <f t="shared" si="6"/>
        <v>0</v>
      </c>
      <c r="T16" s="12">
        <v>0</v>
      </c>
      <c r="U16" s="12" t="str">
        <f t="shared" si="2"/>
        <v/>
      </c>
      <c r="V16" s="10">
        <v>0</v>
      </c>
    </row>
    <row r="17" spans="1:22" ht="19.5" customHeight="1">
      <c r="A17" s="14">
        <v>13</v>
      </c>
      <c r="B17" s="15" t="s">
        <v>30</v>
      </c>
      <c r="C17" s="16">
        <v>0</v>
      </c>
      <c r="D17" s="16">
        <v>0</v>
      </c>
      <c r="E17" s="11">
        <f t="shared" si="3"/>
        <v>0</v>
      </c>
      <c r="F17" s="12" t="str">
        <f t="shared" si="4"/>
        <v/>
      </c>
      <c r="G17" s="11">
        <v>0</v>
      </c>
      <c r="H17" s="11">
        <v>0</v>
      </c>
      <c r="I17" s="17" t="str">
        <f t="shared" si="0"/>
        <v/>
      </c>
      <c r="J17" s="11">
        <v>0</v>
      </c>
      <c r="K17" s="11">
        <v>0</v>
      </c>
      <c r="L17" s="17" t="str">
        <f t="shared" si="1"/>
        <v/>
      </c>
      <c r="M17" s="10">
        <v>779</v>
      </c>
      <c r="N17" s="10">
        <f t="shared" si="5"/>
        <v>0</v>
      </c>
      <c r="O17" s="10">
        <v>0</v>
      </c>
      <c r="P17" s="10">
        <v>0</v>
      </c>
      <c r="Q17" s="10">
        <v>0</v>
      </c>
      <c r="R17" s="10">
        <v>0</v>
      </c>
      <c r="S17" s="12">
        <f t="shared" si="6"/>
        <v>0</v>
      </c>
      <c r="T17" s="12">
        <v>0</v>
      </c>
      <c r="U17" s="12" t="str">
        <f t="shared" si="2"/>
        <v/>
      </c>
      <c r="V17" s="10">
        <v>0</v>
      </c>
    </row>
    <row r="18" spans="1:22" ht="19.5" customHeight="1">
      <c r="A18" s="14">
        <v>14</v>
      </c>
      <c r="B18" s="15" t="s">
        <v>31</v>
      </c>
      <c r="C18" s="18">
        <v>1</v>
      </c>
      <c r="D18" s="18">
        <v>0</v>
      </c>
      <c r="E18" s="11">
        <f t="shared" si="3"/>
        <v>1</v>
      </c>
      <c r="F18" s="12" t="str">
        <f t="shared" si="4"/>
        <v xml:space="preserve"> (+)    </v>
      </c>
      <c r="G18" s="10">
        <v>0</v>
      </c>
      <c r="H18" s="10">
        <v>0</v>
      </c>
      <c r="I18" s="17" t="str">
        <f t="shared" si="0"/>
        <v/>
      </c>
      <c r="J18" s="10">
        <v>0</v>
      </c>
      <c r="K18" s="10">
        <v>0</v>
      </c>
      <c r="L18" s="17" t="str">
        <f t="shared" si="1"/>
        <v/>
      </c>
      <c r="M18" s="10">
        <v>3949</v>
      </c>
      <c r="N18" s="10">
        <f t="shared" si="5"/>
        <v>1</v>
      </c>
      <c r="O18" s="10">
        <v>1</v>
      </c>
      <c r="P18" s="10">
        <v>0</v>
      </c>
      <c r="Q18" s="10">
        <v>0</v>
      </c>
      <c r="R18" s="10">
        <v>0</v>
      </c>
      <c r="S18" s="12">
        <f>ROUND(N18*100/M18,2)</f>
        <v>0.03</v>
      </c>
      <c r="T18" s="12">
        <v>0</v>
      </c>
      <c r="U18" s="12" t="str">
        <f t="shared" si="2"/>
        <v xml:space="preserve"> (+)    </v>
      </c>
      <c r="V18" s="10">
        <v>1</v>
      </c>
    </row>
    <row r="19" spans="1:22" ht="19.5" customHeight="1">
      <c r="A19" s="19">
        <v>15</v>
      </c>
      <c r="B19" s="20" t="s">
        <v>32</v>
      </c>
      <c r="C19" s="18">
        <v>0</v>
      </c>
      <c r="D19" s="18">
        <v>0</v>
      </c>
      <c r="E19" s="21">
        <f t="shared" si="3"/>
        <v>0</v>
      </c>
      <c r="F19" s="12" t="str">
        <f t="shared" si="4"/>
        <v/>
      </c>
      <c r="G19" s="10">
        <v>0</v>
      </c>
      <c r="H19" s="10">
        <v>0</v>
      </c>
      <c r="I19" s="22" t="str">
        <f t="shared" si="0"/>
        <v/>
      </c>
      <c r="J19" s="10">
        <v>0</v>
      </c>
      <c r="K19" s="10">
        <v>0</v>
      </c>
      <c r="L19" s="22" t="str">
        <f t="shared" si="1"/>
        <v/>
      </c>
      <c r="M19" s="10">
        <v>1071</v>
      </c>
      <c r="N19" s="10">
        <f t="shared" si="5"/>
        <v>0</v>
      </c>
      <c r="O19" s="23">
        <v>0</v>
      </c>
      <c r="P19" s="23">
        <v>0</v>
      </c>
      <c r="Q19" s="23">
        <v>0</v>
      </c>
      <c r="R19" s="23">
        <v>0</v>
      </c>
      <c r="S19" s="12">
        <f t="shared" si="6"/>
        <v>0</v>
      </c>
      <c r="T19" s="24">
        <v>0</v>
      </c>
      <c r="U19" s="12" t="str">
        <f t="shared" si="2"/>
        <v/>
      </c>
      <c r="V19" s="10">
        <v>0</v>
      </c>
    </row>
    <row r="20" spans="1:22" ht="19.5" customHeight="1">
      <c r="A20" s="25"/>
      <c r="B20" s="26" t="s">
        <v>33</v>
      </c>
      <c r="C20" s="27">
        <f>SUM(C5:C15)</f>
        <v>5</v>
      </c>
      <c r="D20" s="27">
        <f>SUM(D5:D15)</f>
        <v>14</v>
      </c>
      <c r="E20" s="27">
        <f>SUM(E5:E15)</f>
        <v>-9</v>
      </c>
      <c r="F20" s="28">
        <f>IF(D20&lt;&gt;0,(C20-D20)*100/D20,IF(AND(D20=0,C20&lt;&gt;0), " (+)    "," "))</f>
        <v>-64.285714285714292</v>
      </c>
      <c r="G20" s="27">
        <f>SUM(G5:G15)</f>
        <v>1</v>
      </c>
      <c r="H20" s="27">
        <f>SUM(H5:H15)</f>
        <v>0</v>
      </c>
      <c r="I20" s="28" t="str">
        <f>IF(H20&lt;&gt;0,(G20-H20)*100/H20,IF(AND(H20=0,G20&lt;&gt;0), " (+)    "," "))</f>
        <v xml:space="preserve"> (+)    </v>
      </c>
      <c r="J20" s="27">
        <f>SUM(J5:J15)</f>
        <v>0</v>
      </c>
      <c r="K20" s="27">
        <f>SUM(K5:K15)</f>
        <v>0</v>
      </c>
      <c r="L20" s="28" t="str">
        <f>IF(K20&lt;&gt;0,(J20-K20)*100/K20,IF(AND(K20=0,J20&lt;&gt;0), " (+)    "," "))</f>
        <v/>
      </c>
      <c r="M20" s="27">
        <f>SUM(M5:M15)</f>
        <v>19189</v>
      </c>
      <c r="N20" s="27">
        <f t="shared" ref="N20:R20" si="7">SUM(N5:N15)</f>
        <v>5</v>
      </c>
      <c r="O20" s="27">
        <f t="shared" si="7"/>
        <v>1</v>
      </c>
      <c r="P20" s="27">
        <f t="shared" si="7"/>
        <v>0</v>
      </c>
      <c r="Q20" s="27">
        <f t="shared" si="7"/>
        <v>0</v>
      </c>
      <c r="R20" s="27">
        <f t="shared" si="7"/>
        <v>4</v>
      </c>
      <c r="S20" s="29">
        <f>ROUND(N20*100/M20,3)</f>
        <v>2.5999999999999999E-2</v>
      </c>
      <c r="T20" s="29">
        <v>5.8000000000000003E-2</v>
      </c>
      <c r="U20" s="28">
        <f t="shared" si="2"/>
        <v>-55.172413793103452</v>
      </c>
      <c r="V20" s="27">
        <f>SUM(V5:V15)</f>
        <v>5</v>
      </c>
    </row>
    <row r="21" spans="1:22" ht="19.5" customHeight="1">
      <c r="A21" s="30"/>
      <c r="B21" s="31" t="s">
        <v>34</v>
      </c>
      <c r="C21" s="32">
        <f>SUM(C16:C19)</f>
        <v>1</v>
      </c>
      <c r="D21" s="32">
        <f>SUM(D16:D19)</f>
        <v>0</v>
      </c>
      <c r="E21" s="32">
        <f>SUM(E16:E19)</f>
        <v>1</v>
      </c>
      <c r="F21" s="33" t="str">
        <f>IF(D21&lt;&gt;0,(C21-D21)*100/D21,IF(AND(D21=0,C21&lt;&gt;0), " (+)    "," "))</f>
        <v xml:space="preserve"> (+)    </v>
      </c>
      <c r="G21" s="32">
        <f>SUM(G16:G19)</f>
        <v>0</v>
      </c>
      <c r="H21" s="32">
        <f>SUM(H16:H19)</f>
        <v>0</v>
      </c>
      <c r="I21" s="33" t="str">
        <f>IF(H21&lt;&gt;0,(G21-H21)*100/H21,IF(AND(H21=0,G21&lt;&gt;0), " (+)    "," "))</f>
        <v/>
      </c>
      <c r="J21" s="32">
        <f>SUM(J16:J19)</f>
        <v>0</v>
      </c>
      <c r="K21" s="32">
        <f>SUM(K16:K19)</f>
        <v>0</v>
      </c>
      <c r="L21" s="33" t="str">
        <f>IF(K21&lt;&gt;0,(J21-K21)*100/K21,IF(AND(K21=0,J21&lt;&gt;0), " (+)    "," "))</f>
        <v/>
      </c>
      <c r="M21" s="32">
        <f>SUM(M16:M19)</f>
        <v>8141</v>
      </c>
      <c r="N21" s="32">
        <f t="shared" ref="N21:R21" si="8">SUM(N16:N19)</f>
        <v>1</v>
      </c>
      <c r="O21" s="32">
        <f t="shared" si="8"/>
        <v>1</v>
      </c>
      <c r="P21" s="32">
        <f t="shared" si="8"/>
        <v>0</v>
      </c>
      <c r="Q21" s="32">
        <f t="shared" si="8"/>
        <v>0</v>
      </c>
      <c r="R21" s="32">
        <f t="shared" si="8"/>
        <v>0</v>
      </c>
      <c r="S21" s="34">
        <f>ROUND(N21*100/M21,3)</f>
        <v>1.2E-2</v>
      </c>
      <c r="T21" s="34">
        <v>0</v>
      </c>
      <c r="U21" s="33" t="str">
        <f t="shared" si="2"/>
        <v xml:space="preserve"> (+)    </v>
      </c>
      <c r="V21" s="32">
        <f>SUM(V16:V19)</f>
        <v>1</v>
      </c>
    </row>
    <row r="22" spans="1:22" ht="19.5" customHeight="1">
      <c r="A22" s="35"/>
      <c r="B22" s="36" t="s">
        <v>35</v>
      </c>
      <c r="C22" s="37">
        <f>SUM(C20:C21)</f>
        <v>6</v>
      </c>
      <c r="D22" s="37">
        <f>SUM(D20:D21)</f>
        <v>14</v>
      </c>
      <c r="E22" s="37">
        <f>SUM(E20:E21)</f>
        <v>-8</v>
      </c>
      <c r="F22" s="38">
        <f>IF(D22&lt;&gt;0,(C22-D22)*100/D22,IF(AND(D22=0,C22&lt;&gt;0), " (+)    "," "))</f>
        <v>-57.142857142857146</v>
      </c>
      <c r="G22" s="37">
        <f>SUM(G20:G21)</f>
        <v>1</v>
      </c>
      <c r="H22" s="37">
        <f>SUM(H20:H21)</f>
        <v>0</v>
      </c>
      <c r="I22" s="38" t="str">
        <f>IF(H22&lt;&gt;0,(G22-H22)*100/H22,IF(AND(H22=0,G22&lt;&gt;0), " (+)    "," "))</f>
        <v xml:space="preserve"> (+)    </v>
      </c>
      <c r="J22" s="37">
        <f>SUM(J20:J21)</f>
        <v>0</v>
      </c>
      <c r="K22" s="37">
        <f>SUM(K20:K21)</f>
        <v>0</v>
      </c>
      <c r="L22" s="38" t="str">
        <f>IF(K22&lt;&gt;0,(J22-K22)*100/K22,IF(AND(K22=0,J22&lt;&gt;0), " (+)    "," "))</f>
        <v/>
      </c>
      <c r="M22" s="37">
        <f>SUM(M20:M21)</f>
        <v>27330</v>
      </c>
      <c r="N22" s="37">
        <f t="shared" ref="N22:R22" si="9">SUM(N20:N21)</f>
        <v>6</v>
      </c>
      <c r="O22" s="37">
        <f t="shared" si="9"/>
        <v>2</v>
      </c>
      <c r="P22" s="37">
        <f t="shared" si="9"/>
        <v>0</v>
      </c>
      <c r="Q22" s="37">
        <f t="shared" si="9"/>
        <v>0</v>
      </c>
      <c r="R22" s="37">
        <f t="shared" si="9"/>
        <v>4</v>
      </c>
      <c r="S22" s="39">
        <f>ROUND(N22*100/M22, 3)</f>
        <v>2.1999999999999999E-2</v>
      </c>
      <c r="T22" s="39">
        <v>3.9E-2</v>
      </c>
      <c r="U22" s="38">
        <f t="shared" si="2"/>
        <v>-43.589743589743591</v>
      </c>
      <c r="V22" s="37">
        <f>SUM(V20:V21)</f>
        <v>6</v>
      </c>
    </row>
    <row r="23" spans="1:22" ht="16.5">
      <c r="A23" s="40"/>
      <c r="B23" s="40"/>
      <c r="C23" s="40"/>
      <c r="D23" s="41"/>
      <c r="E23" s="41"/>
      <c r="F23" s="41"/>
      <c r="G23" s="1"/>
      <c r="H23" s="41"/>
      <c r="I23" s="41"/>
      <c r="J23" s="1"/>
      <c r="K23" s="41"/>
      <c r="L23" s="41"/>
      <c r="M23" s="41"/>
      <c r="N23" s="41"/>
      <c r="O23" s="41"/>
      <c r="P23" s="41"/>
      <c r="Q23" s="41"/>
      <c r="R23" s="41"/>
      <c r="S23" s="42"/>
      <c r="T23" s="42"/>
      <c r="U23" s="42"/>
      <c r="V23" s="41"/>
    </row>
    <row r="24" spans="1:22" ht="14.25">
      <c r="A24" s="43"/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7"/>
      <c r="V24" s="46"/>
    </row>
  </sheetData>
  <dataConsolidate/>
  <mergeCells count="8">
    <mergeCell ref="A1:V1"/>
    <mergeCell ref="A3:A4"/>
    <mergeCell ref="B3:B4"/>
    <mergeCell ref="C3:F3"/>
    <mergeCell ref="G3:I3"/>
    <mergeCell ref="J3:L3"/>
    <mergeCell ref="M3:U3"/>
    <mergeCell ref="V3:V4"/>
  </mergeCells>
  <printOptions horizontalCentered="1"/>
  <pageMargins left="0" right="0.43307086614173229" top="0.5511811023622047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th1-25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 KE</dc:creator>
  <cp:lastModifiedBy>Minh Hien</cp:lastModifiedBy>
  <cp:lastPrinted>2025-02-21T08:21:02Z</cp:lastPrinted>
  <dcterms:created xsi:type="dcterms:W3CDTF">2025-02-18T02:20:37Z</dcterms:created>
  <dcterms:modified xsi:type="dcterms:W3CDTF">2025-02-21T08:21:33Z</dcterms:modified>
</cp:coreProperties>
</file>