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ONG KE\Desktop\"/>
    </mc:Choice>
  </mc:AlternateContent>
  <xr:revisionPtr revIDLastSave="0" documentId="13_ncr:1_{E4E92586-6DEF-492F-A766-BB36619D1D55}" xr6:coauthVersionLast="47" xr6:coauthVersionMax="47" xr10:uidLastSave="{00000000-0000-0000-0000-000000000000}"/>
  <bookViews>
    <workbookView xWindow="-120" yWindow="-120" windowWidth="20730" windowHeight="11040" tabRatio="684" activeTab="4" xr2:uid="{00000000-000D-0000-FFFF-FFFF00000000}"/>
  </bookViews>
  <sheets>
    <sheet name="th1-25" sheetId="338" r:id="rId1"/>
    <sheet name="th2-25" sheetId="366" r:id="rId2"/>
    <sheet name="th3-25" sheetId="340" r:id="rId3"/>
    <sheet name="th4-25" sheetId="367" r:id="rId4"/>
    <sheet name="th5-25" sheetId="368" r:id="rId5"/>
  </sheets>
  <definedNames>
    <definedName name="Z_3ED698C0_EFE8_11D5_92EF_006008966C9F_.wvu.PrintArea" localSheetId="0" hidden="1">'th1-25'!$1:$1048576</definedName>
    <definedName name="Z_3ED698C0_EFE8_11D5_92EF_006008966C9F_.wvu.PrintArea" localSheetId="1" hidden="1">'th2-25'!$1:$1048576</definedName>
    <definedName name="Z_E1726B00_996F_11D6_92EF_006008966C9F_.wvu.PrintArea" localSheetId="0" hidden="1">'th1-25'!$1:$1048576</definedName>
    <definedName name="Z_E1726B00_996F_11D6_92EF_006008966C9F_.wvu.PrintArea" localSheetId="1" hidden="1">'th2-25'!$1:$1048576</definedName>
  </definedNames>
  <calcPr calcId="191029"/>
  <customWorkbookViews>
    <customWorkbookView name="Nguyen Van Nam - Personal View" guid="{E1726B00-996F-11D6-92EF-006008966C9F}" mergeInterval="0" personalView="1" maximized="1" windowWidth="796" windowHeight="409" activeSheetId="1"/>
    <customWorkbookView name="JonMMx 2000 - Personal View" guid="{3ED698C0-EFE8-11D5-92EF-006008966C9F}" mergeInterval="0" personalView="1" maximized="1" windowWidth="796" windowHeight="409" activeSheetId="5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0" i="367" l="1"/>
  <c r="M20" i="367"/>
  <c r="R20" i="367"/>
  <c r="Q20" i="367"/>
  <c r="P20" i="367"/>
  <c r="O20" i="367"/>
  <c r="V21" i="340" l="1"/>
  <c r="V20" i="340"/>
  <c r="V22" i="340" s="1"/>
  <c r="R21" i="340"/>
  <c r="R20" i="340"/>
  <c r="R22" i="340" s="1"/>
  <c r="Q22" i="340"/>
  <c r="Q21" i="340"/>
  <c r="Q20" i="340"/>
  <c r="P21" i="340"/>
  <c r="P20" i="340"/>
  <c r="P22" i="340" s="1"/>
  <c r="O21" i="340"/>
  <c r="O20" i="340"/>
  <c r="O22" i="340" s="1"/>
  <c r="N21" i="340"/>
  <c r="N20" i="340"/>
  <c r="N22" i="340" s="1"/>
  <c r="M21" i="340"/>
  <c r="M20" i="340"/>
  <c r="M22" i="340" s="1"/>
  <c r="G21" i="340"/>
  <c r="G20" i="340"/>
  <c r="G22" i="340" s="1"/>
  <c r="D22" i="340"/>
  <c r="D21" i="340"/>
  <c r="D20" i="340"/>
  <c r="V21" i="366"/>
  <c r="V20" i="366"/>
  <c r="O20" i="366"/>
  <c r="P20" i="366"/>
  <c r="Q20" i="366"/>
  <c r="R20" i="366"/>
  <c r="O21" i="366"/>
  <c r="P21" i="366"/>
  <c r="Q21" i="366"/>
  <c r="R21" i="366"/>
  <c r="M21" i="366"/>
  <c r="M20" i="366"/>
  <c r="N20" i="338"/>
  <c r="O20" i="338"/>
  <c r="P20" i="338"/>
  <c r="P22" i="338" s="1"/>
  <c r="Q20" i="338"/>
  <c r="Q22" i="338" s="1"/>
  <c r="R20" i="338"/>
  <c r="N21" i="338"/>
  <c r="O21" i="338"/>
  <c r="P21" i="338"/>
  <c r="Q21" i="338"/>
  <c r="R21" i="338"/>
  <c r="N22" i="338"/>
  <c r="O22" i="338"/>
  <c r="R22" i="338"/>
  <c r="M20" i="338"/>
  <c r="M21" i="338"/>
  <c r="V21" i="338"/>
  <c r="V20" i="338"/>
  <c r="V22" i="338" s="1"/>
  <c r="V22" i="366" l="1"/>
  <c r="O22" i="366"/>
  <c r="R22" i="366"/>
  <c r="Q22" i="366"/>
  <c r="P22" i="366"/>
  <c r="M22" i="366"/>
  <c r="M22" i="338"/>
  <c r="D21" i="338" l="1"/>
  <c r="D22" i="338" s="1"/>
  <c r="D20" i="338"/>
  <c r="V21" i="368" l="1"/>
  <c r="V20" i="368"/>
  <c r="O20" i="368"/>
  <c r="P20" i="368"/>
  <c r="Q20" i="368"/>
  <c r="R20" i="368"/>
  <c r="O21" i="368"/>
  <c r="P21" i="368"/>
  <c r="Q21" i="368"/>
  <c r="R21" i="368"/>
  <c r="M21" i="368"/>
  <c r="M20" i="368"/>
  <c r="O22" i="368" l="1"/>
  <c r="V22" i="368"/>
  <c r="R22" i="368"/>
  <c r="Q22" i="368"/>
  <c r="P22" i="368"/>
  <c r="M22" i="368"/>
  <c r="V21" i="367"/>
  <c r="K21" i="368"/>
  <c r="L21" i="368" s="1"/>
  <c r="J21" i="368"/>
  <c r="G21" i="368"/>
  <c r="I21" i="368" s="1"/>
  <c r="C21" i="368"/>
  <c r="F21" i="368" s="1"/>
  <c r="K20" i="368"/>
  <c r="K22" i="368" s="1"/>
  <c r="J20" i="368"/>
  <c r="J22" i="368" s="1"/>
  <c r="G20" i="368"/>
  <c r="C20" i="368"/>
  <c r="R21" i="367"/>
  <c r="R22" i="367" s="1"/>
  <c r="Q21" i="367"/>
  <c r="Q22" i="367" s="1"/>
  <c r="P21" i="367"/>
  <c r="P22" i="367" s="1"/>
  <c r="O21" i="367"/>
  <c r="O22" i="367" s="1"/>
  <c r="M21" i="367"/>
  <c r="K21" i="367"/>
  <c r="L21" i="367" s="1"/>
  <c r="J21" i="367"/>
  <c r="G21" i="367"/>
  <c r="I21" i="367" s="1"/>
  <c r="C21" i="367"/>
  <c r="F21" i="367" s="1"/>
  <c r="K20" i="367"/>
  <c r="K22" i="367" s="1"/>
  <c r="L22" i="367" s="1"/>
  <c r="J20" i="367"/>
  <c r="J22" i="367" s="1"/>
  <c r="G20" i="367"/>
  <c r="C20" i="367"/>
  <c r="F20" i="367" s="1"/>
  <c r="K21" i="340"/>
  <c r="L21" i="340" s="1"/>
  <c r="J21" i="340"/>
  <c r="I21" i="340"/>
  <c r="C21" i="340"/>
  <c r="F21" i="340" s="1"/>
  <c r="K20" i="340"/>
  <c r="K22" i="340" s="1"/>
  <c r="J20" i="340"/>
  <c r="J22" i="340" s="1"/>
  <c r="C20" i="340"/>
  <c r="K21" i="366"/>
  <c r="L21" i="366" s="1"/>
  <c r="J21" i="366"/>
  <c r="G21" i="366"/>
  <c r="I21" i="366" s="1"/>
  <c r="C21" i="366"/>
  <c r="F21" i="366" s="1"/>
  <c r="K20" i="366"/>
  <c r="K22" i="366" s="1"/>
  <c r="J20" i="366"/>
  <c r="J22" i="366" s="1"/>
  <c r="G20" i="366"/>
  <c r="C20" i="366"/>
  <c r="K21" i="338"/>
  <c r="K22" i="338" s="1"/>
  <c r="K20" i="338"/>
  <c r="J21" i="338"/>
  <c r="J20" i="338"/>
  <c r="J22" i="338" s="1"/>
  <c r="H21" i="338"/>
  <c r="H20" i="338"/>
  <c r="H22" i="338" s="1"/>
  <c r="G21" i="338"/>
  <c r="G20" i="338"/>
  <c r="G22" i="338" s="1"/>
  <c r="E5" i="366"/>
  <c r="F5" i="366"/>
  <c r="I5" i="366"/>
  <c r="L5" i="366"/>
  <c r="N5" i="366"/>
  <c r="S5" i="366" s="1"/>
  <c r="U5" i="366" s="1"/>
  <c r="E6" i="366"/>
  <c r="F6" i="366"/>
  <c r="I6" i="366"/>
  <c r="L6" i="366"/>
  <c r="N6" i="366"/>
  <c r="S6" i="366" s="1"/>
  <c r="U6" i="366" s="1"/>
  <c r="E7" i="366"/>
  <c r="F7" i="366"/>
  <c r="I7" i="366"/>
  <c r="L7" i="366"/>
  <c r="N7" i="366"/>
  <c r="S7" i="366" s="1"/>
  <c r="U7" i="366" s="1"/>
  <c r="E8" i="366"/>
  <c r="F8" i="366"/>
  <c r="I8" i="366"/>
  <c r="L8" i="366"/>
  <c r="N8" i="366"/>
  <c r="S8" i="366" s="1"/>
  <c r="U8" i="366" s="1"/>
  <c r="E9" i="366"/>
  <c r="F9" i="366"/>
  <c r="I9" i="366"/>
  <c r="L9" i="366"/>
  <c r="N9" i="366"/>
  <c r="S9" i="366" s="1"/>
  <c r="U9" i="366" s="1"/>
  <c r="E10" i="366"/>
  <c r="F10" i="366"/>
  <c r="I10" i="366"/>
  <c r="L10" i="366"/>
  <c r="N10" i="366"/>
  <c r="S10" i="366" s="1"/>
  <c r="U10" i="366" s="1"/>
  <c r="E11" i="366"/>
  <c r="F11" i="366"/>
  <c r="I11" i="366"/>
  <c r="L11" i="366"/>
  <c r="N11" i="366"/>
  <c r="S11" i="366" s="1"/>
  <c r="U11" i="366" s="1"/>
  <c r="E12" i="366"/>
  <c r="F12" i="366"/>
  <c r="I12" i="366"/>
  <c r="L12" i="366"/>
  <c r="N12" i="366"/>
  <c r="S12" i="366" s="1"/>
  <c r="U12" i="366" s="1"/>
  <c r="E13" i="366"/>
  <c r="F13" i="366"/>
  <c r="I13" i="366"/>
  <c r="L13" i="366"/>
  <c r="N13" i="366"/>
  <c r="S13" i="366" s="1"/>
  <c r="U13" i="366" s="1"/>
  <c r="E14" i="366"/>
  <c r="F14" i="366"/>
  <c r="I14" i="366"/>
  <c r="L14" i="366"/>
  <c r="N14" i="366"/>
  <c r="E15" i="366"/>
  <c r="F15" i="366"/>
  <c r="I15" i="366"/>
  <c r="L15" i="366"/>
  <c r="N15" i="366"/>
  <c r="S15" i="366" s="1"/>
  <c r="U15" i="366" s="1"/>
  <c r="E16" i="366"/>
  <c r="F16" i="366"/>
  <c r="I16" i="366"/>
  <c r="L16" i="366"/>
  <c r="N16" i="366"/>
  <c r="S16" i="366" s="1"/>
  <c r="U16" i="366" s="1"/>
  <c r="E17" i="366"/>
  <c r="F17" i="366"/>
  <c r="I17" i="366"/>
  <c r="L17" i="366"/>
  <c r="N17" i="366"/>
  <c r="E18" i="366"/>
  <c r="F18" i="366"/>
  <c r="I18" i="366"/>
  <c r="L18" i="366"/>
  <c r="N18" i="366"/>
  <c r="S18" i="366" s="1"/>
  <c r="U18" i="366" s="1"/>
  <c r="E19" i="366"/>
  <c r="F19" i="366"/>
  <c r="I19" i="366"/>
  <c r="L19" i="366"/>
  <c r="N19" i="366"/>
  <c r="S19" i="366" s="1"/>
  <c r="U19" i="366" s="1"/>
  <c r="G22" i="368" l="1"/>
  <c r="I22" i="368" s="1"/>
  <c r="N21" i="366"/>
  <c r="G22" i="366"/>
  <c r="I22" i="366" s="1"/>
  <c r="S14" i="366"/>
  <c r="U14" i="366" s="1"/>
  <c r="N20" i="366"/>
  <c r="S17" i="366"/>
  <c r="U17" i="366" s="1"/>
  <c r="C22" i="366"/>
  <c r="C22" i="368"/>
  <c r="F22" i="368" s="1"/>
  <c r="F20" i="368"/>
  <c r="G22" i="367"/>
  <c r="I22" i="367" s="1"/>
  <c r="I20" i="367"/>
  <c r="V22" i="367"/>
  <c r="M22" i="367"/>
  <c r="C22" i="367"/>
  <c r="F22" i="367" s="1"/>
  <c r="C22" i="340"/>
  <c r="F22" i="340" s="1"/>
  <c r="F20" i="340"/>
  <c r="S21" i="366"/>
  <c r="U21" i="366" s="1"/>
  <c r="I20" i="366"/>
  <c r="E21" i="366"/>
  <c r="E20" i="366"/>
  <c r="F20" i="366"/>
  <c r="L22" i="368"/>
  <c r="L20" i="368"/>
  <c r="I20" i="368"/>
  <c r="L20" i="367"/>
  <c r="I22" i="340"/>
  <c r="L22" i="340"/>
  <c r="L20" i="340"/>
  <c r="I20" i="340"/>
  <c r="F22" i="366"/>
  <c r="L22" i="366"/>
  <c r="L20" i="366"/>
  <c r="N22" i="366" l="1"/>
  <c r="S22" i="366" s="1"/>
  <c r="U22" i="366" s="1"/>
  <c r="E22" i="366"/>
  <c r="S20" i="366"/>
  <c r="U20" i="366" s="1"/>
  <c r="N19" i="368" l="1"/>
  <c r="S19" i="368" s="1"/>
  <c r="U19" i="368" s="1"/>
  <c r="L19" i="368"/>
  <c r="I19" i="368"/>
  <c r="F19" i="368"/>
  <c r="E19" i="368"/>
  <c r="N18" i="368"/>
  <c r="S18" i="368" s="1"/>
  <c r="U18" i="368" s="1"/>
  <c r="L18" i="368"/>
  <c r="I18" i="368"/>
  <c r="F18" i="368"/>
  <c r="E18" i="368"/>
  <c r="N17" i="368"/>
  <c r="S17" i="368" s="1"/>
  <c r="U17" i="368" s="1"/>
  <c r="L17" i="368"/>
  <c r="I17" i="368"/>
  <c r="F17" i="368"/>
  <c r="E17" i="368"/>
  <c r="N16" i="368"/>
  <c r="L16" i="368"/>
  <c r="I16" i="368"/>
  <c r="F16" i="368"/>
  <c r="E16" i="368"/>
  <c r="N15" i="368"/>
  <c r="S15" i="368" s="1"/>
  <c r="U15" i="368" s="1"/>
  <c r="L15" i="368"/>
  <c r="I15" i="368"/>
  <c r="F15" i="368"/>
  <c r="E15" i="368"/>
  <c r="N14" i="368"/>
  <c r="S14" i="368" s="1"/>
  <c r="U14" i="368" s="1"/>
  <c r="L14" i="368"/>
  <c r="I14" i="368"/>
  <c r="F14" i="368"/>
  <c r="E14" i="368"/>
  <c r="N13" i="368"/>
  <c r="S13" i="368" s="1"/>
  <c r="L13" i="368"/>
  <c r="I13" i="368"/>
  <c r="F13" i="368"/>
  <c r="E13" i="368"/>
  <c r="N12" i="368"/>
  <c r="S12" i="368" s="1"/>
  <c r="U12" i="368" s="1"/>
  <c r="L12" i="368"/>
  <c r="I12" i="368"/>
  <c r="F12" i="368"/>
  <c r="E12" i="368"/>
  <c r="N11" i="368"/>
  <c r="S11" i="368" s="1"/>
  <c r="U11" i="368" s="1"/>
  <c r="L11" i="368"/>
  <c r="I11" i="368"/>
  <c r="F11" i="368"/>
  <c r="E11" i="368"/>
  <c r="N10" i="368"/>
  <c r="S10" i="368" s="1"/>
  <c r="U10" i="368" s="1"/>
  <c r="L10" i="368"/>
  <c r="I10" i="368"/>
  <c r="F10" i="368"/>
  <c r="E10" i="368"/>
  <c r="N9" i="368"/>
  <c r="S9" i="368" s="1"/>
  <c r="U9" i="368" s="1"/>
  <c r="L9" i="368"/>
  <c r="I9" i="368"/>
  <c r="F9" i="368"/>
  <c r="E9" i="368"/>
  <c r="N8" i="368"/>
  <c r="S8" i="368" s="1"/>
  <c r="U8" i="368" s="1"/>
  <c r="L8" i="368"/>
  <c r="I8" i="368"/>
  <c r="F8" i="368"/>
  <c r="E8" i="368"/>
  <c r="N7" i="368"/>
  <c r="S7" i="368" s="1"/>
  <c r="U7" i="368" s="1"/>
  <c r="L7" i="368"/>
  <c r="I7" i="368"/>
  <c r="F7" i="368"/>
  <c r="E7" i="368"/>
  <c r="N6" i="368"/>
  <c r="L6" i="368"/>
  <c r="I6" i="368"/>
  <c r="F6" i="368"/>
  <c r="E6" i="368"/>
  <c r="N5" i="368"/>
  <c r="L5" i="368"/>
  <c r="I5" i="368"/>
  <c r="F5" i="368"/>
  <c r="E5" i="368"/>
  <c r="N19" i="367"/>
  <c r="S19" i="367" s="1"/>
  <c r="U19" i="367" s="1"/>
  <c r="L19" i="367"/>
  <c r="I19" i="367"/>
  <c r="F19" i="367"/>
  <c r="E19" i="367"/>
  <c r="N18" i="367"/>
  <c r="S18" i="367" s="1"/>
  <c r="U18" i="367" s="1"/>
  <c r="L18" i="367"/>
  <c r="I18" i="367"/>
  <c r="F18" i="367"/>
  <c r="E18" i="367"/>
  <c r="N17" i="367"/>
  <c r="S17" i="367" s="1"/>
  <c r="U17" i="367" s="1"/>
  <c r="L17" i="367"/>
  <c r="I17" i="367"/>
  <c r="F17" i="367"/>
  <c r="E17" i="367"/>
  <c r="N16" i="367"/>
  <c r="L16" i="367"/>
  <c r="I16" i="367"/>
  <c r="F16" i="367"/>
  <c r="E16" i="367"/>
  <c r="N15" i="367"/>
  <c r="S15" i="367" s="1"/>
  <c r="U15" i="367" s="1"/>
  <c r="L15" i="367"/>
  <c r="I15" i="367"/>
  <c r="F15" i="367"/>
  <c r="E15" i="367"/>
  <c r="N14" i="367"/>
  <c r="S14" i="367" s="1"/>
  <c r="U14" i="367" s="1"/>
  <c r="L14" i="367"/>
  <c r="I14" i="367"/>
  <c r="F14" i="367"/>
  <c r="E14" i="367"/>
  <c r="N13" i="367"/>
  <c r="S13" i="367" s="1"/>
  <c r="U13" i="367" s="1"/>
  <c r="L13" i="367"/>
  <c r="I13" i="367"/>
  <c r="F13" i="367"/>
  <c r="E13" i="367"/>
  <c r="N12" i="367"/>
  <c r="S12" i="367" s="1"/>
  <c r="U12" i="367" s="1"/>
  <c r="L12" i="367"/>
  <c r="I12" i="367"/>
  <c r="F12" i="367"/>
  <c r="E12" i="367"/>
  <c r="N11" i="367"/>
  <c r="S11" i="367" s="1"/>
  <c r="U11" i="367" s="1"/>
  <c r="L11" i="367"/>
  <c r="I11" i="367"/>
  <c r="F11" i="367"/>
  <c r="E11" i="367"/>
  <c r="N10" i="367"/>
  <c r="S10" i="367" s="1"/>
  <c r="U10" i="367" s="1"/>
  <c r="L10" i="367"/>
  <c r="I10" i="367"/>
  <c r="F10" i="367"/>
  <c r="E10" i="367"/>
  <c r="N9" i="367"/>
  <c r="S9" i="367" s="1"/>
  <c r="U9" i="367" s="1"/>
  <c r="L9" i="367"/>
  <c r="I9" i="367"/>
  <c r="F9" i="367"/>
  <c r="E9" i="367"/>
  <c r="N8" i="367"/>
  <c r="S8" i="367" s="1"/>
  <c r="U8" i="367" s="1"/>
  <c r="L8" i="367"/>
  <c r="I8" i="367"/>
  <c r="F8" i="367"/>
  <c r="E8" i="367"/>
  <c r="N7" i="367"/>
  <c r="S7" i="367" s="1"/>
  <c r="U7" i="367" s="1"/>
  <c r="L7" i="367"/>
  <c r="I7" i="367"/>
  <c r="F7" i="367"/>
  <c r="E7" i="367"/>
  <c r="N6" i="367"/>
  <c r="L6" i="367"/>
  <c r="I6" i="367"/>
  <c r="F6" i="367"/>
  <c r="E6" i="367"/>
  <c r="N5" i="367"/>
  <c r="S5" i="367" s="1"/>
  <c r="U5" i="367" s="1"/>
  <c r="L5" i="367"/>
  <c r="I5" i="367"/>
  <c r="F5" i="367"/>
  <c r="E5" i="367"/>
  <c r="N21" i="368" l="1"/>
  <c r="N20" i="368"/>
  <c r="E21" i="368"/>
  <c r="S16" i="368"/>
  <c r="U16" i="368" s="1"/>
  <c r="S21" i="368"/>
  <c r="U21" i="368" s="1"/>
  <c r="E20" i="368"/>
  <c r="S5" i="368"/>
  <c r="U5" i="368" s="1"/>
  <c r="N21" i="367"/>
  <c r="S21" i="367" s="1"/>
  <c r="U21" i="367" s="1"/>
  <c r="E21" i="367"/>
  <c r="S6" i="367"/>
  <c r="U6" i="367" s="1"/>
  <c r="N20" i="367"/>
  <c r="E20" i="367"/>
  <c r="S16" i="367"/>
  <c r="U16" i="367" s="1"/>
  <c r="U13" i="368"/>
  <c r="S6" i="368"/>
  <c r="U6" i="368" s="1"/>
  <c r="N22" i="368" l="1"/>
  <c r="E22" i="368"/>
  <c r="S22" i="368"/>
  <c r="U22" i="368" s="1"/>
  <c r="S20" i="368"/>
  <c r="U20" i="368" s="1"/>
  <c r="E22" i="367"/>
  <c r="N22" i="367"/>
  <c r="S22" i="367" s="1"/>
  <c r="U22" i="367" s="1"/>
  <c r="S20" i="367"/>
  <c r="U20" i="367" s="1"/>
  <c r="N19" i="340" l="1"/>
  <c r="S19" i="340" s="1"/>
  <c r="U19" i="340" s="1"/>
  <c r="L19" i="340"/>
  <c r="I19" i="340"/>
  <c r="F19" i="340"/>
  <c r="E19" i="340"/>
  <c r="N18" i="340"/>
  <c r="S18" i="340" s="1"/>
  <c r="U18" i="340" s="1"/>
  <c r="L18" i="340"/>
  <c r="I18" i="340"/>
  <c r="F18" i="340"/>
  <c r="E18" i="340"/>
  <c r="N17" i="340"/>
  <c r="L17" i="340"/>
  <c r="I17" i="340"/>
  <c r="F17" i="340"/>
  <c r="E17" i="340"/>
  <c r="N16" i="340"/>
  <c r="S16" i="340" s="1"/>
  <c r="U16" i="340" s="1"/>
  <c r="L16" i="340"/>
  <c r="I16" i="340"/>
  <c r="F16" i="340"/>
  <c r="E16" i="340"/>
  <c r="N15" i="340"/>
  <c r="S15" i="340" s="1"/>
  <c r="U15" i="340" s="1"/>
  <c r="L15" i="340"/>
  <c r="I15" i="340"/>
  <c r="F15" i="340"/>
  <c r="E15" i="340"/>
  <c r="N14" i="340"/>
  <c r="S14" i="340" s="1"/>
  <c r="U14" i="340" s="1"/>
  <c r="L14" i="340"/>
  <c r="I14" i="340"/>
  <c r="F14" i="340"/>
  <c r="E14" i="340"/>
  <c r="N13" i="340"/>
  <c r="S13" i="340" s="1"/>
  <c r="U13" i="340" s="1"/>
  <c r="L13" i="340"/>
  <c r="I13" i="340"/>
  <c r="F13" i="340"/>
  <c r="E13" i="340"/>
  <c r="N12" i="340"/>
  <c r="S12" i="340" s="1"/>
  <c r="U12" i="340" s="1"/>
  <c r="L12" i="340"/>
  <c r="I12" i="340"/>
  <c r="F12" i="340"/>
  <c r="E12" i="340"/>
  <c r="N11" i="340"/>
  <c r="S11" i="340" s="1"/>
  <c r="U11" i="340" s="1"/>
  <c r="L11" i="340"/>
  <c r="I11" i="340"/>
  <c r="F11" i="340"/>
  <c r="E11" i="340"/>
  <c r="N10" i="340"/>
  <c r="S10" i="340" s="1"/>
  <c r="U10" i="340" s="1"/>
  <c r="L10" i="340"/>
  <c r="I10" i="340"/>
  <c r="F10" i="340"/>
  <c r="E10" i="340"/>
  <c r="N9" i="340"/>
  <c r="L9" i="340"/>
  <c r="I9" i="340"/>
  <c r="F9" i="340"/>
  <c r="E9" i="340"/>
  <c r="N8" i="340"/>
  <c r="S8" i="340" s="1"/>
  <c r="U8" i="340" s="1"/>
  <c r="L8" i="340"/>
  <c r="I8" i="340"/>
  <c r="F8" i="340"/>
  <c r="E8" i="340"/>
  <c r="N7" i="340"/>
  <c r="S7" i="340" s="1"/>
  <c r="U7" i="340" s="1"/>
  <c r="L7" i="340"/>
  <c r="I7" i="340"/>
  <c r="F7" i="340"/>
  <c r="E7" i="340"/>
  <c r="N6" i="340"/>
  <c r="S6" i="340" s="1"/>
  <c r="U6" i="340" s="1"/>
  <c r="L6" i="340"/>
  <c r="I6" i="340"/>
  <c r="F6" i="340"/>
  <c r="E6" i="340"/>
  <c r="N5" i="340"/>
  <c r="L5" i="340"/>
  <c r="I5" i="340"/>
  <c r="F5" i="340"/>
  <c r="E5" i="340"/>
  <c r="C21" i="338"/>
  <c r="C20" i="338"/>
  <c r="N19" i="338"/>
  <c r="S19" i="338" s="1"/>
  <c r="U19" i="338" s="1"/>
  <c r="L19" i="338"/>
  <c r="I19" i="338"/>
  <c r="F19" i="338"/>
  <c r="E19" i="338"/>
  <c r="N18" i="338"/>
  <c r="L18" i="338"/>
  <c r="I18" i="338"/>
  <c r="F18" i="338"/>
  <c r="E18" i="338"/>
  <c r="N17" i="338"/>
  <c r="S17" i="338" s="1"/>
  <c r="U17" i="338" s="1"/>
  <c r="L17" i="338"/>
  <c r="I17" i="338"/>
  <c r="F17" i="338"/>
  <c r="E17" i="338"/>
  <c r="N16" i="338"/>
  <c r="L16" i="338"/>
  <c r="I16" i="338"/>
  <c r="F16" i="338"/>
  <c r="E16" i="338"/>
  <c r="N15" i="338"/>
  <c r="S15" i="338" s="1"/>
  <c r="U15" i="338" s="1"/>
  <c r="L15" i="338"/>
  <c r="I15" i="338"/>
  <c r="F15" i="338"/>
  <c r="E15" i="338"/>
  <c r="N14" i="338"/>
  <c r="S14" i="338" s="1"/>
  <c r="U14" i="338" s="1"/>
  <c r="L14" i="338"/>
  <c r="I14" i="338"/>
  <c r="F14" i="338"/>
  <c r="E14" i="338"/>
  <c r="N13" i="338"/>
  <c r="S13" i="338" s="1"/>
  <c r="U13" i="338" s="1"/>
  <c r="L13" i="338"/>
  <c r="I13" i="338"/>
  <c r="F13" i="338"/>
  <c r="E13" i="338"/>
  <c r="N12" i="338"/>
  <c r="S12" i="338" s="1"/>
  <c r="U12" i="338" s="1"/>
  <c r="L12" i="338"/>
  <c r="I12" i="338"/>
  <c r="F12" i="338"/>
  <c r="E12" i="338"/>
  <c r="N11" i="338"/>
  <c r="S11" i="338" s="1"/>
  <c r="U11" i="338" s="1"/>
  <c r="L11" i="338"/>
  <c r="I11" i="338"/>
  <c r="F11" i="338"/>
  <c r="E11" i="338"/>
  <c r="N10" i="338"/>
  <c r="S10" i="338" s="1"/>
  <c r="U10" i="338" s="1"/>
  <c r="L10" i="338"/>
  <c r="I10" i="338"/>
  <c r="F10" i="338"/>
  <c r="E10" i="338"/>
  <c r="N9" i="338"/>
  <c r="L9" i="338"/>
  <c r="I9" i="338"/>
  <c r="F9" i="338"/>
  <c r="E9" i="338"/>
  <c r="N8" i="338"/>
  <c r="S8" i="338" s="1"/>
  <c r="U8" i="338" s="1"/>
  <c r="L8" i="338"/>
  <c r="I8" i="338"/>
  <c r="F8" i="338"/>
  <c r="E8" i="338"/>
  <c r="N7" i="338"/>
  <c r="L7" i="338"/>
  <c r="I7" i="338"/>
  <c r="F7" i="338"/>
  <c r="E7" i="338"/>
  <c r="N6" i="338"/>
  <c r="S6" i="338" s="1"/>
  <c r="U6" i="338" s="1"/>
  <c r="L6" i="338"/>
  <c r="I6" i="338"/>
  <c r="F6" i="338"/>
  <c r="E6" i="338"/>
  <c r="N5" i="338"/>
  <c r="L5" i="338"/>
  <c r="I5" i="338"/>
  <c r="F5" i="338"/>
  <c r="E5" i="338"/>
  <c r="E21" i="340" l="1"/>
  <c r="S17" i="340"/>
  <c r="U17" i="340" s="1"/>
  <c r="S21" i="340"/>
  <c r="U21" i="340" s="1"/>
  <c r="E20" i="340"/>
  <c r="S9" i="340"/>
  <c r="U9" i="340" s="1"/>
  <c r="S9" i="338"/>
  <c r="U9" i="338" s="1"/>
  <c r="S16" i="338"/>
  <c r="U16" i="338" s="1"/>
  <c r="S18" i="338"/>
  <c r="U18" i="338" s="1"/>
  <c r="L21" i="338"/>
  <c r="S7" i="338"/>
  <c r="U7" i="338" s="1"/>
  <c r="C22" i="338"/>
  <c r="S5" i="340"/>
  <c r="U5" i="340" s="1"/>
  <c r="E21" i="338"/>
  <c r="E20" i="338"/>
  <c r="L20" i="338"/>
  <c r="I21" i="338"/>
  <c r="F21" i="338"/>
  <c r="S5" i="338"/>
  <c r="U5" i="338" s="1"/>
  <c r="I20" i="338"/>
  <c r="F20" i="338"/>
  <c r="E22" i="340" l="1"/>
  <c r="S20" i="340"/>
  <c r="U20" i="340" s="1"/>
  <c r="S22" i="340"/>
  <c r="U22" i="340" s="1"/>
  <c r="S20" i="338"/>
  <c r="U20" i="338" s="1"/>
  <c r="I22" i="338"/>
  <c r="S21" i="338"/>
  <c r="U21" i="338" s="1"/>
  <c r="F22" i="338"/>
  <c r="L22" i="338"/>
  <c r="E22" i="338"/>
  <c r="S22" i="338" l="1"/>
  <c r="U22" i="338" s="1"/>
</calcChain>
</file>

<file path=xl/sharedStrings.xml><?xml version="1.0" encoding="utf-8"?>
<sst xmlns="http://schemas.openxmlformats.org/spreadsheetml/2006/main" count="195" uniqueCount="48">
  <si>
    <t>TT</t>
  </si>
  <si>
    <t>(+)</t>
  </si>
  <si>
    <t>P.f</t>
  </si>
  <si>
    <t>P.v</t>
  </si>
  <si>
    <t>P.H</t>
  </si>
  <si>
    <t>P.m</t>
  </si>
  <si>
    <t>Gia Lai</t>
  </si>
  <si>
    <t>Kon Tum</t>
  </si>
  <si>
    <t>M. Trung</t>
  </si>
  <si>
    <t>% (+; -)</t>
  </si>
  <si>
    <t>Đắk Lắk</t>
  </si>
  <si>
    <t>Đắk Nông</t>
  </si>
  <si>
    <t>Quảng Bình</t>
  </si>
  <si>
    <t>Quảng Trị</t>
  </si>
  <si>
    <t>TP Đà Nẵng</t>
  </si>
  <si>
    <t>Quảng Nam</t>
  </si>
  <si>
    <t>Quảng Ngãi</t>
  </si>
  <si>
    <t>Bình Định</t>
  </si>
  <si>
    <t>Phú Yên</t>
  </si>
  <si>
    <t>Ninh Thuận</t>
  </si>
  <si>
    <t>Bình Thuận</t>
  </si>
  <si>
    <t>Tổng liều thuốc đã sử dụng</t>
  </si>
  <si>
    <t>Ký sinh trùng sốt rét</t>
  </si>
  <si>
    <t>Tử vong do sốt rét</t>
  </si>
  <si>
    <t>Sốt rét ác tính</t>
  </si>
  <si>
    <t>Bệnh nhân sốt rét</t>
  </si>
  <si>
    <t>Số ca
(+; -)</t>
  </si>
  <si>
    <t>Tên tỉnh</t>
  </si>
  <si>
    <t>Khánh Hòa</t>
  </si>
  <si>
    <t>T. Nguyên</t>
  </si>
  <si>
    <t>Toàn miền</t>
  </si>
  <si>
    <t>Lam+que thử</t>
  </si>
  <si>
    <t>%02/24</t>
  </si>
  <si>
    <t>%3/24</t>
  </si>
  <si>
    <t>%4/24</t>
  </si>
  <si>
    <t>%5/24</t>
  </si>
  <si>
    <t>%01/24</t>
  </si>
  <si>
    <t>%01/25</t>
  </si>
  <si>
    <t>TÌNH HÌNH SỐT RÉT KHU VỰC MIỀN TRUNG - TÂY NGUYÊN THÁNG 1/2025</t>
  </si>
  <si>
    <t>TÌNH HÌNH SỐT RÉT KHU VỰC MIỀN TRUNG - TÂY NGUYÊN THÁNG 2/2025</t>
  </si>
  <si>
    <t>%02/25</t>
  </si>
  <si>
    <t>%3/25</t>
  </si>
  <si>
    <t>TÌNH HÌNH SỐT RÉT KHU VỰC MIỀN TRUNG - TÂY NGUYÊN THÁNG 3/2025</t>
  </si>
  <si>
    <t>%4/25</t>
  </si>
  <si>
    <t>TÌNH HÌNH SỐT RÉT KHU VỰC MIỀN TRUNG - TÂY NGUYÊN THÁNG 4/2025</t>
  </si>
  <si>
    <t>TÌNH HÌNH SỐT RÉT KHU VỰC MIỀN TRUNG - TÂY NGUYÊN THÁNG 5/2025</t>
  </si>
  <si>
    <t>%5/25</t>
  </si>
  <si>
    <t>TP 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</si>
</sst>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yy"/>
    <numFmt numFmtId="165" formatCode="0.000"/>
  </numFmts>
  <fonts count="20" x14ac:knownFonts="1">
    <font>
      <sz val="10"/>
      <name val="VNI-Times"/>
    </font>
    <font>
      <sz val="10"/>
      <name val="VNI-Times"/>
    </font>
    <font>
      <b/>
      <sz val="10"/>
      <name val="VNI-Times"/>
    </font>
    <font>
      <sz val="11"/>
      <name val="VNI-Times"/>
    </font>
    <font>
      <sz val="12"/>
      <name val="VNI-Times"/>
    </font>
    <font>
      <b/>
      <sz val="12"/>
      <name val="VNI-Times"/>
    </font>
    <font>
      <b/>
      <sz val="8"/>
      <name val="VNI-Times"/>
    </font>
    <font>
      <sz val="8"/>
      <name val="VNI-Times"/>
    </font>
    <font>
      <i/>
      <sz val="8"/>
      <name val="VNI-Times"/>
    </font>
    <font>
      <sz val="10"/>
      <name val="VNI-Times"/>
    </font>
    <font>
      <sz val="12"/>
      <color theme="1"/>
      <name val="Times New Roman"/>
      <family val="2"/>
    </font>
    <font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4" fillId="0" borderId="0"/>
    <xf numFmtId="0" fontId="12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5" fillId="0" borderId="0" xfId="0" applyFont="1" applyAlignment="1">
      <alignment horizontal="centerContinuous"/>
    </xf>
    <xf numFmtId="2" fontId="5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6" fillId="0" borderId="0" xfId="0" applyFont="1"/>
    <xf numFmtId="164" fontId="2" fillId="0" borderId="1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left"/>
    </xf>
    <xf numFmtId="1" fontId="13" fillId="0" borderId="8" xfId="0" applyNumberFormat="1" applyFont="1" applyBorder="1" applyAlignment="1">
      <alignment horizontal="left"/>
    </xf>
    <xf numFmtId="1" fontId="13" fillId="0" borderId="15" xfId="0" applyNumberFormat="1" applyFont="1" applyBorder="1" applyAlignment="1">
      <alignment horizontal="left"/>
    </xf>
    <xf numFmtId="0" fontId="15" fillId="0" borderId="0" xfId="0" applyFont="1" applyAlignment="1">
      <alignment horizontal="centerContinuous"/>
    </xf>
    <xf numFmtId="2" fontId="15" fillId="0" borderId="0" xfId="0" applyNumberFormat="1" applyFont="1" applyAlignment="1">
      <alignment horizontal="centerContinuous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right" vertical="center"/>
    </xf>
    <xf numFmtId="1" fontId="13" fillId="0" borderId="9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/>
    </xf>
    <xf numFmtId="2" fontId="13" fillId="0" borderId="3" xfId="0" applyNumberFormat="1" applyFont="1" applyBorder="1" applyAlignment="1">
      <alignment horizontal="right" vertical="center"/>
    </xf>
    <xf numFmtId="1" fontId="13" fillId="0" borderId="8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1" fontId="13" fillId="0" borderId="2" xfId="0" applyNumberFormat="1" applyFont="1" applyBorder="1" applyAlignment="1">
      <alignment horizontal="right" vertical="center"/>
    </xf>
    <xf numFmtId="1" fontId="13" fillId="0" borderId="15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right" vertical="center"/>
    </xf>
    <xf numFmtId="2" fontId="11" fillId="0" borderId="15" xfId="0" applyNumberFormat="1" applyFont="1" applyBorder="1" applyAlignment="1">
      <alignment horizontal="right" vertical="center"/>
    </xf>
    <xf numFmtId="1" fontId="13" fillId="0" borderId="4" xfId="0" applyNumberFormat="1" applyFont="1" applyBorder="1" applyAlignment="1">
      <alignment horizontal="right" vertical="center"/>
    </xf>
    <xf numFmtId="2" fontId="13" fillId="0" borderId="4" xfId="0" applyNumberFormat="1" applyFont="1" applyBorder="1" applyAlignment="1">
      <alignment horizontal="right" vertical="center"/>
    </xf>
    <xf numFmtId="1" fontId="16" fillId="0" borderId="6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right" vertical="center"/>
    </xf>
    <xf numFmtId="2" fontId="18" fillId="0" borderId="7" xfId="0" applyNumberFormat="1" applyFont="1" applyBorder="1" applyAlignment="1">
      <alignment horizontal="right" vertical="center"/>
    </xf>
    <xf numFmtId="2" fontId="16" fillId="0" borderId="7" xfId="0" applyNumberFormat="1" applyFont="1" applyBorder="1" applyAlignment="1">
      <alignment horizontal="right" vertical="center"/>
    </xf>
    <xf numFmtId="1" fontId="16" fillId="0" borderId="8" xfId="0" applyNumberFormat="1" applyFont="1" applyBorder="1" applyAlignment="1">
      <alignment horizontal="center"/>
    </xf>
    <xf numFmtId="1" fontId="16" fillId="0" borderId="9" xfId="0" applyNumberFormat="1" applyFont="1" applyBorder="1" applyAlignment="1">
      <alignment horizontal="center"/>
    </xf>
    <xf numFmtId="1" fontId="16" fillId="0" borderId="9" xfId="0" applyNumberFormat="1" applyFont="1" applyBorder="1" applyAlignment="1">
      <alignment horizontal="right" vertical="center"/>
    </xf>
    <xf numFmtId="2" fontId="18" fillId="0" borderId="9" xfId="0" applyNumberFormat="1" applyFont="1" applyBorder="1" applyAlignment="1">
      <alignment horizontal="right" vertical="center"/>
    </xf>
    <xf numFmtId="2" fontId="16" fillId="0" borderId="9" xfId="0" applyNumberFormat="1" applyFont="1" applyBorder="1" applyAlignment="1">
      <alignment horizontal="right" vertical="center"/>
    </xf>
    <xf numFmtId="1" fontId="16" fillId="0" borderId="10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right" vertical="center"/>
    </xf>
    <xf numFmtId="2" fontId="18" fillId="0" borderId="5" xfId="0" applyNumberFormat="1" applyFont="1" applyBorder="1" applyAlignment="1">
      <alignment horizontal="right" vertical="center"/>
    </xf>
    <xf numFmtId="2" fontId="16" fillId="0" borderId="5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right"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right" vertical="center"/>
    </xf>
    <xf numFmtId="165" fontId="16" fillId="0" borderId="6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2" fontId="11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65" fontId="16" fillId="0" borderId="10" xfId="0" applyNumberFormat="1" applyFont="1" applyBorder="1" applyAlignment="1">
      <alignment horizontal="right" vertical="center"/>
    </xf>
    <xf numFmtId="165" fontId="16" fillId="0" borderId="2" xfId="0" applyNumberFormat="1" applyFont="1" applyBorder="1" applyAlignment="1">
      <alignment horizontal="right" vertical="center"/>
    </xf>
    <xf numFmtId="165" fontId="16" fillId="0" borderId="7" xfId="0" applyNumberFormat="1" applyFont="1" applyBorder="1" applyAlignment="1">
      <alignment horizontal="right" vertical="center"/>
    </xf>
    <xf numFmtId="165" fontId="16" fillId="0" borderId="9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right" vertical="center"/>
    </xf>
    <xf numFmtId="0" fontId="11" fillId="0" borderId="0" xfId="0" applyFont="1"/>
    <xf numFmtId="2" fontId="13" fillId="0" borderId="8" xfId="0" applyNumberFormat="1" applyFont="1" applyBorder="1" applyAlignment="1">
      <alignment horizontal="right" vertical="center"/>
    </xf>
    <xf numFmtId="2" fontId="13" fillId="0" borderId="1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8">
    <cellStyle name="Normal" xfId="0" builtinId="0"/>
    <cellStyle name="Normal 2" xfId="7" xr:uid="{00000000-0005-0000-0000-000002000000}"/>
    <cellStyle name="Normal 2 2" xfId="1" xr:uid="{00000000-0005-0000-0000-000003000000}"/>
    <cellStyle name="Normal 2 3" xfId="2" xr:uid="{00000000-0005-0000-0000-000004000000}"/>
    <cellStyle name="Normal 2 4" xfId="3" xr:uid="{00000000-0005-0000-0000-000005000000}"/>
    <cellStyle name="Normal 3" xfId="5" xr:uid="{00000000-0005-0000-0000-000006000000}"/>
    <cellStyle name="Normal 4" xfId="4" xr:uid="{00000000-0005-0000-0000-000007000000}"/>
    <cellStyle name="Normal 5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4"/>
  <sheetViews>
    <sheetView topLeftCell="A13" zoomScaleNormal="84" zoomScaleSheetLayoutView="100" workbookViewId="0">
      <selection activeCell="B8" sqref="B8"/>
    </sheetView>
  </sheetViews>
  <sheetFormatPr defaultRowHeight="17.25" x14ac:dyDescent="0.3"/>
  <cols>
    <col min="1" max="1" width="4.28515625" style="5" customWidth="1"/>
    <col min="2" max="2" width="12.140625" style="5" customWidth="1"/>
    <col min="3" max="3" width="6.5703125" style="5" customWidth="1"/>
    <col min="4" max="4" width="6" style="6" customWidth="1"/>
    <col min="5" max="5" width="6.85546875" style="6" customWidth="1"/>
    <col min="6" max="6" width="8.42578125" style="6" customWidth="1"/>
    <col min="7" max="7" width="6" style="6" customWidth="1"/>
    <col min="8" max="8" width="5.85546875" style="6" customWidth="1"/>
    <col min="9" max="9" width="7.85546875" style="6" customWidth="1"/>
    <col min="10" max="10" width="6.5703125" style="6" customWidth="1"/>
    <col min="11" max="11" width="5.85546875" style="6" customWidth="1"/>
    <col min="12" max="12" width="8.28515625" style="6" customWidth="1"/>
    <col min="13" max="13" width="9" style="6" customWidth="1"/>
    <col min="14" max="14" width="6.140625" style="6" customWidth="1"/>
    <col min="15" max="15" width="5.140625" style="6" customWidth="1"/>
    <col min="16" max="16" width="4.85546875" style="6" customWidth="1"/>
    <col min="17" max="17" width="4.7109375" style="6" customWidth="1"/>
    <col min="18" max="18" width="5" style="6" customWidth="1"/>
    <col min="19" max="19" width="8.42578125" style="7" bestFit="1" customWidth="1"/>
    <col min="20" max="20" width="7.140625" style="7" customWidth="1"/>
    <col min="21" max="21" width="8.42578125" style="7" customWidth="1"/>
    <col min="22" max="22" width="11.5703125" style="6" customWidth="1"/>
    <col min="23" max="16384" width="9.140625" style="1"/>
  </cols>
  <sheetData>
    <row r="1" spans="1:24" ht="23.25" customHeight="1" x14ac:dyDescent="0.3">
      <c r="A1" s="76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4" ht="23.2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3"/>
      <c r="U2" s="23"/>
      <c r="V2" s="22"/>
    </row>
    <row r="3" spans="1:24" ht="22.5" customHeight="1" x14ac:dyDescent="0.25">
      <c r="A3" s="77" t="s">
        <v>0</v>
      </c>
      <c r="B3" s="79" t="s">
        <v>27</v>
      </c>
      <c r="C3" s="81" t="s">
        <v>25</v>
      </c>
      <c r="D3" s="82"/>
      <c r="E3" s="82"/>
      <c r="F3" s="83"/>
      <c r="G3" s="81" t="s">
        <v>24</v>
      </c>
      <c r="H3" s="82"/>
      <c r="I3" s="83"/>
      <c r="J3" s="81" t="s">
        <v>23</v>
      </c>
      <c r="K3" s="82"/>
      <c r="L3" s="83"/>
      <c r="M3" s="84" t="s">
        <v>22</v>
      </c>
      <c r="N3" s="85"/>
      <c r="O3" s="85"/>
      <c r="P3" s="85"/>
      <c r="Q3" s="85"/>
      <c r="R3" s="85"/>
      <c r="S3" s="85"/>
      <c r="T3" s="85"/>
      <c r="U3" s="86"/>
      <c r="V3" s="79" t="s">
        <v>21</v>
      </c>
    </row>
    <row r="4" spans="1:24" ht="36" customHeight="1" x14ac:dyDescent="0.25">
      <c r="A4" s="78"/>
      <c r="B4" s="80"/>
      <c r="C4" s="55">
        <v>45658</v>
      </c>
      <c r="D4" s="55">
        <v>45292</v>
      </c>
      <c r="E4" s="24" t="s">
        <v>26</v>
      </c>
      <c r="F4" s="56" t="s">
        <v>9</v>
      </c>
      <c r="G4" s="55">
        <v>45658</v>
      </c>
      <c r="H4" s="55">
        <v>45292</v>
      </c>
      <c r="I4" s="56" t="s">
        <v>9</v>
      </c>
      <c r="J4" s="55">
        <v>45658</v>
      </c>
      <c r="K4" s="55">
        <v>45292</v>
      </c>
      <c r="L4" s="56" t="s">
        <v>9</v>
      </c>
      <c r="M4" s="25" t="s">
        <v>31</v>
      </c>
      <c r="N4" s="56" t="s">
        <v>1</v>
      </c>
      <c r="O4" s="56" t="s">
        <v>2</v>
      </c>
      <c r="P4" s="56" t="s">
        <v>3</v>
      </c>
      <c r="Q4" s="56" t="s">
        <v>4</v>
      </c>
      <c r="R4" s="56" t="s">
        <v>5</v>
      </c>
      <c r="S4" s="56" t="s">
        <v>37</v>
      </c>
      <c r="T4" s="56" t="s">
        <v>36</v>
      </c>
      <c r="U4" s="56" t="s">
        <v>9</v>
      </c>
      <c r="V4" s="80"/>
    </row>
    <row r="5" spans="1:24" ht="19.5" customHeight="1" x14ac:dyDescent="0.25">
      <c r="A5" s="26">
        <v>1</v>
      </c>
      <c r="B5" s="19" t="s">
        <v>12</v>
      </c>
      <c r="C5" s="27">
        <v>0</v>
      </c>
      <c r="D5" s="27">
        <v>0</v>
      </c>
      <c r="E5" s="28">
        <f>SUM(C5-D5)</f>
        <v>0</v>
      </c>
      <c r="F5" s="30" t="str">
        <f>IF(D5&lt;&gt;0,(C5-D5)*100/D5,IF(AND(D5=0,C5&lt;&gt;0), " (+)    "," "))</f>
        <v xml:space="preserve"> </v>
      </c>
      <c r="G5" s="27">
        <v>0</v>
      </c>
      <c r="H5" s="27">
        <v>0</v>
      </c>
      <c r="I5" s="30" t="str">
        <f t="shared" ref="I5:I19" si="0">IF(H5&lt;&gt;0,(G5-H5)*100/H5,IF(AND(H5=0,G5&lt;&gt;0), " (+)    "," "))</f>
        <v xml:space="preserve"> </v>
      </c>
      <c r="J5" s="27">
        <v>0</v>
      </c>
      <c r="K5" s="27">
        <v>0</v>
      </c>
      <c r="L5" s="30" t="str">
        <f t="shared" ref="L5:L19" si="1">IF(K5&lt;&gt;0,(J5-K5)*100/K5,IF(AND(K5=0,J5&lt;&gt;0), " (+)    "," "))</f>
        <v xml:space="preserve"> </v>
      </c>
      <c r="M5" s="27">
        <v>1127</v>
      </c>
      <c r="N5" s="27">
        <f>SUM(O5:R5)</f>
        <v>0</v>
      </c>
      <c r="O5" s="27">
        <v>0</v>
      </c>
      <c r="P5" s="27">
        <v>0</v>
      </c>
      <c r="Q5" s="27">
        <v>0</v>
      </c>
      <c r="R5" s="27">
        <v>0</v>
      </c>
      <c r="S5" s="30">
        <f>ROUND(N5*100/M5,2)</f>
        <v>0</v>
      </c>
      <c r="T5" s="30">
        <v>0</v>
      </c>
      <c r="U5" s="30" t="str">
        <f t="shared" ref="U5:U22" si="2">IF(T5&lt;&gt;0,(S5-T5)*100/T5,IF(AND(T5=0,S5&lt;&gt;0), " (+)    "," "))</f>
        <v xml:space="preserve"> </v>
      </c>
      <c r="V5" s="27">
        <v>0</v>
      </c>
    </row>
    <row r="6" spans="1:24" ht="19.5" customHeight="1" x14ac:dyDescent="0.25">
      <c r="A6" s="26">
        <v>2</v>
      </c>
      <c r="B6" s="19" t="s">
        <v>13</v>
      </c>
      <c r="C6" s="27">
        <v>0</v>
      </c>
      <c r="D6" s="27">
        <v>0</v>
      </c>
      <c r="E6" s="28">
        <f t="shared" ref="E6:E19" si="3">SUM(C6-D6)</f>
        <v>0</v>
      </c>
      <c r="F6" s="30" t="str">
        <f t="shared" ref="F6:F19" si="4">IF(D6&lt;&gt;0,(C6-D6)*100/D6,IF(AND(D6=0,C6&lt;&gt;0), " (+)    "," "))</f>
        <v xml:space="preserve"> </v>
      </c>
      <c r="G6" s="27">
        <v>0</v>
      </c>
      <c r="H6" s="27">
        <v>0</v>
      </c>
      <c r="I6" s="30" t="str">
        <f t="shared" si="0"/>
        <v xml:space="preserve"> </v>
      </c>
      <c r="J6" s="27">
        <v>0</v>
      </c>
      <c r="K6" s="27">
        <v>0</v>
      </c>
      <c r="L6" s="30" t="str">
        <f t="shared" si="1"/>
        <v xml:space="preserve"> </v>
      </c>
      <c r="M6" s="27">
        <v>2326</v>
      </c>
      <c r="N6" s="27">
        <f t="shared" ref="N6:N19" si="5">SUM(O6:R6)</f>
        <v>0</v>
      </c>
      <c r="O6" s="27">
        <v>0</v>
      </c>
      <c r="P6" s="27">
        <v>0</v>
      </c>
      <c r="Q6" s="27">
        <v>0</v>
      </c>
      <c r="R6" s="27">
        <v>0</v>
      </c>
      <c r="S6" s="30">
        <f t="shared" ref="S6:S19" si="6">ROUND(N6*100/M6,2)</f>
        <v>0</v>
      </c>
      <c r="T6" s="30">
        <v>0</v>
      </c>
      <c r="U6" s="30" t="str">
        <f t="shared" si="2"/>
        <v xml:space="preserve"> </v>
      </c>
      <c r="V6" s="27">
        <v>0</v>
      </c>
    </row>
    <row r="7" spans="1:24" ht="19.5" customHeight="1" x14ac:dyDescent="0.25">
      <c r="A7" s="26">
        <v>3</v>
      </c>
      <c r="B7" s="19" t="s">
        <v>47</v>
      </c>
      <c r="C7" s="27">
        <v>0</v>
      </c>
      <c r="D7" s="27">
        <v>0</v>
      </c>
      <c r="E7" s="28">
        <f t="shared" si="3"/>
        <v>0</v>
      </c>
      <c r="F7" s="30" t="str">
        <f t="shared" si="4"/>
        <v xml:space="preserve"> </v>
      </c>
      <c r="G7" s="27">
        <v>0</v>
      </c>
      <c r="H7" s="27">
        <v>0</v>
      </c>
      <c r="I7" s="30" t="str">
        <f t="shared" si="0"/>
        <v xml:space="preserve"> </v>
      </c>
      <c r="J7" s="27">
        <v>0</v>
      </c>
      <c r="K7" s="27">
        <v>0</v>
      </c>
      <c r="L7" s="30" t="str">
        <f t="shared" si="1"/>
        <v xml:space="preserve"> </v>
      </c>
      <c r="M7" s="27">
        <v>533</v>
      </c>
      <c r="N7" s="27">
        <f t="shared" si="5"/>
        <v>0</v>
      </c>
      <c r="O7" s="27">
        <v>0</v>
      </c>
      <c r="P7" s="27">
        <v>0</v>
      </c>
      <c r="Q7" s="27">
        <v>0</v>
      </c>
      <c r="R7" s="27">
        <v>0</v>
      </c>
      <c r="S7" s="30">
        <f t="shared" si="6"/>
        <v>0</v>
      </c>
      <c r="T7" s="30">
        <v>0</v>
      </c>
      <c r="U7" s="30" t="str">
        <f t="shared" si="2"/>
        <v xml:space="preserve"> </v>
      </c>
      <c r="V7" s="27">
        <v>0</v>
      </c>
    </row>
    <row r="8" spans="1:24" ht="19.5" customHeight="1" x14ac:dyDescent="0.25">
      <c r="A8" s="26">
        <v>4</v>
      </c>
      <c r="B8" s="19" t="s">
        <v>14</v>
      </c>
      <c r="C8" s="27">
        <v>0</v>
      </c>
      <c r="D8" s="27">
        <v>0</v>
      </c>
      <c r="E8" s="28">
        <f t="shared" si="3"/>
        <v>0</v>
      </c>
      <c r="F8" s="30" t="str">
        <f t="shared" si="4"/>
        <v xml:space="preserve"> </v>
      </c>
      <c r="G8" s="27">
        <v>0</v>
      </c>
      <c r="H8" s="27">
        <v>0</v>
      </c>
      <c r="I8" s="30" t="str">
        <f t="shared" si="0"/>
        <v xml:space="preserve"> </v>
      </c>
      <c r="J8" s="27">
        <v>0</v>
      </c>
      <c r="K8" s="27">
        <v>0</v>
      </c>
      <c r="L8" s="30" t="str">
        <f t="shared" si="1"/>
        <v xml:space="preserve"> </v>
      </c>
      <c r="M8" s="27">
        <v>49</v>
      </c>
      <c r="N8" s="27">
        <f t="shared" si="5"/>
        <v>0</v>
      </c>
      <c r="O8" s="27">
        <v>0</v>
      </c>
      <c r="P8" s="27">
        <v>0</v>
      </c>
      <c r="Q8" s="27">
        <v>0</v>
      </c>
      <c r="R8" s="27">
        <v>0</v>
      </c>
      <c r="S8" s="30">
        <f t="shared" si="6"/>
        <v>0</v>
      </c>
      <c r="T8" s="30">
        <v>0</v>
      </c>
      <c r="U8" s="30" t="str">
        <f t="shared" si="2"/>
        <v xml:space="preserve"> </v>
      </c>
      <c r="V8" s="27">
        <v>0</v>
      </c>
    </row>
    <row r="9" spans="1:24" ht="19.5" customHeight="1" x14ac:dyDescent="0.25">
      <c r="A9" s="26">
        <v>5</v>
      </c>
      <c r="B9" s="19" t="s">
        <v>15</v>
      </c>
      <c r="C9" s="27">
        <v>0</v>
      </c>
      <c r="D9" s="27">
        <v>0</v>
      </c>
      <c r="E9" s="28">
        <f t="shared" si="3"/>
        <v>0</v>
      </c>
      <c r="F9" s="30" t="str">
        <f t="shared" si="4"/>
        <v xml:space="preserve"> </v>
      </c>
      <c r="G9" s="27">
        <v>0</v>
      </c>
      <c r="H9" s="27">
        <v>0</v>
      </c>
      <c r="I9" s="30" t="str">
        <f t="shared" si="0"/>
        <v xml:space="preserve"> </v>
      </c>
      <c r="J9" s="27">
        <v>0</v>
      </c>
      <c r="K9" s="27">
        <v>0</v>
      </c>
      <c r="L9" s="30" t="str">
        <f t="shared" si="1"/>
        <v xml:space="preserve"> </v>
      </c>
      <c r="M9" s="27">
        <v>1696</v>
      </c>
      <c r="N9" s="27">
        <f t="shared" si="5"/>
        <v>0</v>
      </c>
      <c r="O9" s="27">
        <v>0</v>
      </c>
      <c r="P9" s="27">
        <v>0</v>
      </c>
      <c r="Q9" s="27">
        <v>0</v>
      </c>
      <c r="R9" s="27">
        <v>0</v>
      </c>
      <c r="S9" s="30">
        <f t="shared" si="6"/>
        <v>0</v>
      </c>
      <c r="T9" s="30">
        <v>0</v>
      </c>
      <c r="U9" s="30" t="str">
        <f t="shared" si="2"/>
        <v xml:space="preserve"> </v>
      </c>
      <c r="V9" s="27">
        <v>0</v>
      </c>
    </row>
    <row r="10" spans="1:24" ht="19.5" customHeight="1" x14ac:dyDescent="0.25">
      <c r="A10" s="26">
        <v>6</v>
      </c>
      <c r="B10" s="19" t="s">
        <v>16</v>
      </c>
      <c r="C10" s="27">
        <v>0</v>
      </c>
      <c r="D10" s="27">
        <v>0</v>
      </c>
      <c r="E10" s="28">
        <f t="shared" si="3"/>
        <v>0</v>
      </c>
      <c r="F10" s="30" t="str">
        <f t="shared" si="4"/>
        <v xml:space="preserve"> </v>
      </c>
      <c r="G10" s="27">
        <v>0</v>
      </c>
      <c r="H10" s="27">
        <v>0</v>
      </c>
      <c r="I10" s="30" t="str">
        <f t="shared" si="0"/>
        <v xml:space="preserve"> </v>
      </c>
      <c r="J10" s="27">
        <v>0</v>
      </c>
      <c r="K10" s="27">
        <v>0</v>
      </c>
      <c r="L10" s="30" t="str">
        <f t="shared" si="1"/>
        <v xml:space="preserve"> </v>
      </c>
      <c r="M10" s="27">
        <v>1969</v>
      </c>
      <c r="N10" s="27">
        <f t="shared" si="5"/>
        <v>0</v>
      </c>
      <c r="O10" s="27">
        <v>0</v>
      </c>
      <c r="P10" s="27">
        <v>0</v>
      </c>
      <c r="Q10" s="27">
        <v>0</v>
      </c>
      <c r="R10" s="27">
        <v>0</v>
      </c>
      <c r="S10" s="30">
        <f t="shared" si="6"/>
        <v>0</v>
      </c>
      <c r="T10" s="30">
        <v>0</v>
      </c>
      <c r="U10" s="30" t="str">
        <f t="shared" si="2"/>
        <v xml:space="preserve"> </v>
      </c>
      <c r="V10" s="27">
        <v>0</v>
      </c>
    </row>
    <row r="11" spans="1:24" ht="19.5" customHeight="1" x14ac:dyDescent="0.25">
      <c r="A11" s="26">
        <v>7</v>
      </c>
      <c r="B11" s="19" t="s">
        <v>17</v>
      </c>
      <c r="C11" s="27">
        <v>0</v>
      </c>
      <c r="D11" s="27">
        <v>0</v>
      </c>
      <c r="E11" s="28">
        <f t="shared" si="3"/>
        <v>0</v>
      </c>
      <c r="F11" s="30" t="str">
        <f t="shared" si="4"/>
        <v xml:space="preserve"> </v>
      </c>
      <c r="G11" s="27">
        <v>0</v>
      </c>
      <c r="H11" s="27">
        <v>0</v>
      </c>
      <c r="I11" s="30" t="str">
        <f t="shared" si="0"/>
        <v xml:space="preserve"> </v>
      </c>
      <c r="J11" s="27">
        <v>0</v>
      </c>
      <c r="K11" s="27">
        <v>0</v>
      </c>
      <c r="L11" s="30" t="str">
        <f t="shared" si="1"/>
        <v xml:space="preserve"> </v>
      </c>
      <c r="M11" s="27">
        <v>2536</v>
      </c>
      <c r="N11" s="27">
        <f t="shared" si="5"/>
        <v>0</v>
      </c>
      <c r="O11" s="27">
        <v>0</v>
      </c>
      <c r="P11" s="27">
        <v>0</v>
      </c>
      <c r="Q11" s="27">
        <v>0</v>
      </c>
      <c r="R11" s="27">
        <v>0</v>
      </c>
      <c r="S11" s="30">
        <f t="shared" si="6"/>
        <v>0</v>
      </c>
      <c r="T11" s="30">
        <v>0</v>
      </c>
      <c r="U11" s="30" t="str">
        <f t="shared" si="2"/>
        <v xml:space="preserve"> </v>
      </c>
      <c r="V11" s="27">
        <v>0</v>
      </c>
    </row>
    <row r="12" spans="1:24" ht="19.5" customHeight="1" x14ac:dyDescent="0.25">
      <c r="A12" s="26">
        <v>8</v>
      </c>
      <c r="B12" s="19" t="s">
        <v>18</v>
      </c>
      <c r="C12" s="27">
        <v>0</v>
      </c>
      <c r="D12" s="27">
        <v>0</v>
      </c>
      <c r="E12" s="28">
        <f t="shared" si="3"/>
        <v>0</v>
      </c>
      <c r="F12" s="30" t="str">
        <f t="shared" si="4"/>
        <v xml:space="preserve"> </v>
      </c>
      <c r="G12" s="27">
        <v>0</v>
      </c>
      <c r="H12" s="27">
        <v>0</v>
      </c>
      <c r="I12" s="30" t="str">
        <f t="shared" si="0"/>
        <v xml:space="preserve"> </v>
      </c>
      <c r="J12" s="27">
        <v>0</v>
      </c>
      <c r="K12" s="27">
        <v>0</v>
      </c>
      <c r="L12" s="30" t="str">
        <f t="shared" si="1"/>
        <v xml:space="preserve"> </v>
      </c>
      <c r="M12" s="27">
        <v>2878</v>
      </c>
      <c r="N12" s="27">
        <f t="shared" si="5"/>
        <v>0</v>
      </c>
      <c r="O12" s="27">
        <v>0</v>
      </c>
      <c r="P12" s="27">
        <v>0</v>
      </c>
      <c r="Q12" s="27">
        <v>0</v>
      </c>
      <c r="R12" s="27">
        <v>0</v>
      </c>
      <c r="S12" s="30">
        <f t="shared" si="6"/>
        <v>0</v>
      </c>
      <c r="T12" s="30">
        <v>0</v>
      </c>
      <c r="U12" s="30" t="str">
        <f t="shared" si="2"/>
        <v xml:space="preserve"> </v>
      </c>
      <c r="V12" s="27">
        <v>0</v>
      </c>
    </row>
    <row r="13" spans="1:24" ht="19.5" customHeight="1" x14ac:dyDescent="0.25">
      <c r="A13" s="26">
        <v>9</v>
      </c>
      <c r="B13" s="19" t="s">
        <v>28</v>
      </c>
      <c r="C13" s="27">
        <v>3</v>
      </c>
      <c r="D13" s="27">
        <v>14</v>
      </c>
      <c r="E13" s="28">
        <f t="shared" si="3"/>
        <v>-11</v>
      </c>
      <c r="F13" s="30">
        <f t="shared" si="4"/>
        <v>-78.571428571428569</v>
      </c>
      <c r="G13" s="27">
        <v>1</v>
      </c>
      <c r="H13" s="27">
        <v>0</v>
      </c>
      <c r="I13" s="30" t="str">
        <f t="shared" si="0"/>
        <v xml:space="preserve"> (+)    </v>
      </c>
      <c r="J13" s="27">
        <v>0</v>
      </c>
      <c r="K13" s="27">
        <v>0</v>
      </c>
      <c r="L13" s="30" t="str">
        <f t="shared" si="1"/>
        <v xml:space="preserve"> </v>
      </c>
      <c r="M13" s="27">
        <v>1181</v>
      </c>
      <c r="N13" s="27">
        <f t="shared" si="5"/>
        <v>3</v>
      </c>
      <c r="O13" s="27">
        <v>1</v>
      </c>
      <c r="P13" s="27">
        <v>0</v>
      </c>
      <c r="Q13" s="27">
        <v>0</v>
      </c>
      <c r="R13" s="27">
        <v>2</v>
      </c>
      <c r="S13" s="30">
        <f t="shared" si="6"/>
        <v>0.25</v>
      </c>
      <c r="T13" s="30">
        <v>0.52</v>
      </c>
      <c r="U13" s="30">
        <f t="shared" si="2"/>
        <v>-51.92307692307692</v>
      </c>
      <c r="V13" s="27">
        <v>3</v>
      </c>
    </row>
    <row r="14" spans="1:24" ht="19.5" customHeight="1" x14ac:dyDescent="0.25">
      <c r="A14" s="26">
        <v>10</v>
      </c>
      <c r="B14" s="19" t="s">
        <v>19</v>
      </c>
      <c r="C14" s="27">
        <v>2</v>
      </c>
      <c r="D14" s="27">
        <v>0</v>
      </c>
      <c r="E14" s="28">
        <f t="shared" si="3"/>
        <v>2</v>
      </c>
      <c r="F14" s="30" t="str">
        <f t="shared" si="4"/>
        <v xml:space="preserve"> (+)    </v>
      </c>
      <c r="G14" s="27">
        <v>0</v>
      </c>
      <c r="H14" s="27">
        <v>0</v>
      </c>
      <c r="I14" s="30" t="str">
        <f t="shared" si="0"/>
        <v xml:space="preserve"> </v>
      </c>
      <c r="J14" s="27">
        <v>0</v>
      </c>
      <c r="K14" s="27">
        <v>0</v>
      </c>
      <c r="L14" s="30" t="str">
        <f t="shared" si="1"/>
        <v xml:space="preserve"> </v>
      </c>
      <c r="M14" s="27">
        <v>2065</v>
      </c>
      <c r="N14" s="27">
        <f t="shared" si="5"/>
        <v>2</v>
      </c>
      <c r="O14" s="27">
        <v>0</v>
      </c>
      <c r="P14" s="27">
        <v>0</v>
      </c>
      <c r="Q14" s="27">
        <v>0</v>
      </c>
      <c r="R14" s="27">
        <v>2</v>
      </c>
      <c r="S14" s="30">
        <f t="shared" si="6"/>
        <v>0.1</v>
      </c>
      <c r="T14" s="30">
        <v>0</v>
      </c>
      <c r="U14" s="30" t="str">
        <f t="shared" si="2"/>
        <v xml:space="preserve"> (+)    </v>
      </c>
      <c r="V14" s="27">
        <v>2</v>
      </c>
      <c r="X14" s="73"/>
    </row>
    <row r="15" spans="1:24" ht="19.5" customHeight="1" x14ac:dyDescent="0.25">
      <c r="A15" s="26">
        <v>11</v>
      </c>
      <c r="B15" s="19" t="s">
        <v>20</v>
      </c>
      <c r="C15" s="27">
        <v>0</v>
      </c>
      <c r="D15" s="27">
        <v>0</v>
      </c>
      <c r="E15" s="28">
        <f t="shared" si="3"/>
        <v>0</v>
      </c>
      <c r="F15" s="30" t="str">
        <f t="shared" si="4"/>
        <v xml:space="preserve"> </v>
      </c>
      <c r="G15" s="27">
        <v>0</v>
      </c>
      <c r="H15" s="27">
        <v>0</v>
      </c>
      <c r="I15" s="30" t="str">
        <f t="shared" si="0"/>
        <v xml:space="preserve"> </v>
      </c>
      <c r="J15" s="27">
        <v>0</v>
      </c>
      <c r="K15" s="27">
        <v>0</v>
      </c>
      <c r="L15" s="30" t="str">
        <f t="shared" si="1"/>
        <v xml:space="preserve"> </v>
      </c>
      <c r="M15" s="27">
        <v>2829</v>
      </c>
      <c r="N15" s="27">
        <f t="shared" si="5"/>
        <v>0</v>
      </c>
      <c r="O15" s="27">
        <v>0</v>
      </c>
      <c r="P15" s="27">
        <v>0</v>
      </c>
      <c r="Q15" s="27">
        <v>0</v>
      </c>
      <c r="R15" s="27">
        <v>0</v>
      </c>
      <c r="S15" s="30">
        <f t="shared" si="6"/>
        <v>0</v>
      </c>
      <c r="T15" s="30">
        <v>0</v>
      </c>
      <c r="U15" s="30" t="str">
        <f t="shared" si="2"/>
        <v xml:space="preserve"> </v>
      </c>
      <c r="V15" s="27">
        <v>0</v>
      </c>
    </row>
    <row r="16" spans="1:24" ht="19.5" customHeight="1" x14ac:dyDescent="0.25">
      <c r="A16" s="26">
        <v>12</v>
      </c>
      <c r="B16" s="19" t="s">
        <v>6</v>
      </c>
      <c r="C16" s="27">
        <v>0</v>
      </c>
      <c r="D16" s="27">
        <v>0</v>
      </c>
      <c r="E16" s="28">
        <f t="shared" si="3"/>
        <v>0</v>
      </c>
      <c r="F16" s="30" t="str">
        <f t="shared" si="4"/>
        <v xml:space="preserve"> </v>
      </c>
      <c r="G16" s="27">
        <v>0</v>
      </c>
      <c r="H16" s="27">
        <v>0</v>
      </c>
      <c r="I16" s="30" t="str">
        <f t="shared" si="0"/>
        <v xml:space="preserve"> </v>
      </c>
      <c r="J16" s="27">
        <v>0</v>
      </c>
      <c r="K16" s="27">
        <v>0</v>
      </c>
      <c r="L16" s="30" t="str">
        <f t="shared" si="1"/>
        <v xml:space="preserve"> </v>
      </c>
      <c r="M16" s="27">
        <v>2342</v>
      </c>
      <c r="N16" s="27">
        <f t="shared" si="5"/>
        <v>0</v>
      </c>
      <c r="O16" s="27">
        <v>0</v>
      </c>
      <c r="P16" s="27">
        <v>0</v>
      </c>
      <c r="Q16" s="27">
        <v>0</v>
      </c>
      <c r="R16" s="27">
        <v>0</v>
      </c>
      <c r="S16" s="30">
        <f t="shared" si="6"/>
        <v>0</v>
      </c>
      <c r="T16" s="30">
        <v>0</v>
      </c>
      <c r="U16" s="30" t="str">
        <f t="shared" si="2"/>
        <v xml:space="preserve"> </v>
      </c>
      <c r="V16" s="27">
        <v>0</v>
      </c>
    </row>
    <row r="17" spans="1:22" ht="19.5" customHeight="1" x14ac:dyDescent="0.25">
      <c r="A17" s="31">
        <v>13</v>
      </c>
      <c r="B17" s="20" t="s">
        <v>7</v>
      </c>
      <c r="C17" s="32">
        <v>0</v>
      </c>
      <c r="D17" s="32">
        <v>0</v>
      </c>
      <c r="E17" s="28">
        <f t="shared" si="3"/>
        <v>0</v>
      </c>
      <c r="F17" s="30" t="str">
        <f t="shared" si="4"/>
        <v xml:space="preserve"> </v>
      </c>
      <c r="G17" s="28">
        <v>0</v>
      </c>
      <c r="H17" s="28">
        <v>0</v>
      </c>
      <c r="I17" s="74" t="str">
        <f t="shared" si="0"/>
        <v xml:space="preserve"> </v>
      </c>
      <c r="J17" s="28">
        <v>0</v>
      </c>
      <c r="K17" s="28">
        <v>0</v>
      </c>
      <c r="L17" s="74" t="str">
        <f t="shared" si="1"/>
        <v xml:space="preserve"> </v>
      </c>
      <c r="M17" s="27">
        <v>779</v>
      </c>
      <c r="N17" s="27">
        <f t="shared" si="5"/>
        <v>0</v>
      </c>
      <c r="O17" s="27">
        <v>0</v>
      </c>
      <c r="P17" s="27">
        <v>0</v>
      </c>
      <c r="Q17" s="27">
        <v>0</v>
      </c>
      <c r="R17" s="27">
        <v>0</v>
      </c>
      <c r="S17" s="30">
        <f t="shared" si="6"/>
        <v>0</v>
      </c>
      <c r="T17" s="30">
        <v>0</v>
      </c>
      <c r="U17" s="30" t="str">
        <f t="shared" si="2"/>
        <v xml:space="preserve"> </v>
      </c>
      <c r="V17" s="27">
        <v>0</v>
      </c>
    </row>
    <row r="18" spans="1:22" ht="19.5" customHeight="1" x14ac:dyDescent="0.25">
      <c r="A18" s="31">
        <v>14</v>
      </c>
      <c r="B18" s="20" t="s">
        <v>10</v>
      </c>
      <c r="C18" s="34">
        <v>1</v>
      </c>
      <c r="D18" s="34">
        <v>0</v>
      </c>
      <c r="E18" s="28">
        <f t="shared" si="3"/>
        <v>1</v>
      </c>
      <c r="F18" s="30" t="str">
        <f t="shared" si="4"/>
        <v xml:space="preserve"> (+)    </v>
      </c>
      <c r="G18" s="27">
        <v>0</v>
      </c>
      <c r="H18" s="27">
        <v>0</v>
      </c>
      <c r="I18" s="74" t="str">
        <f t="shared" si="0"/>
        <v xml:space="preserve"> </v>
      </c>
      <c r="J18" s="27">
        <v>0</v>
      </c>
      <c r="K18" s="27">
        <v>0</v>
      </c>
      <c r="L18" s="74" t="str">
        <f t="shared" si="1"/>
        <v xml:space="preserve"> </v>
      </c>
      <c r="M18" s="27">
        <v>3949</v>
      </c>
      <c r="N18" s="27">
        <f t="shared" si="5"/>
        <v>1</v>
      </c>
      <c r="O18" s="27">
        <v>1</v>
      </c>
      <c r="P18" s="27">
        <v>0</v>
      </c>
      <c r="Q18" s="27">
        <v>0</v>
      </c>
      <c r="R18" s="27">
        <v>0</v>
      </c>
      <c r="S18" s="30">
        <f>ROUND(N18*100/M18,2)</f>
        <v>0.03</v>
      </c>
      <c r="T18" s="30">
        <v>0</v>
      </c>
      <c r="U18" s="30" t="str">
        <f t="shared" si="2"/>
        <v xml:space="preserve"> (+)    </v>
      </c>
      <c r="V18" s="27">
        <v>1</v>
      </c>
    </row>
    <row r="19" spans="1:22" ht="19.5" customHeight="1" x14ac:dyDescent="0.25">
      <c r="A19" s="35">
        <v>15</v>
      </c>
      <c r="B19" s="21" t="s">
        <v>11</v>
      </c>
      <c r="C19" s="34">
        <v>0</v>
      </c>
      <c r="D19" s="34">
        <v>0</v>
      </c>
      <c r="E19" s="36">
        <f t="shared" si="3"/>
        <v>0</v>
      </c>
      <c r="F19" s="30" t="str">
        <f t="shared" si="4"/>
        <v xml:space="preserve"> </v>
      </c>
      <c r="G19" s="27">
        <v>0</v>
      </c>
      <c r="H19" s="27">
        <v>0</v>
      </c>
      <c r="I19" s="75" t="str">
        <f t="shared" si="0"/>
        <v xml:space="preserve"> </v>
      </c>
      <c r="J19" s="27">
        <v>0</v>
      </c>
      <c r="K19" s="27">
        <v>0</v>
      </c>
      <c r="L19" s="75" t="str">
        <f t="shared" si="1"/>
        <v xml:space="preserve"> </v>
      </c>
      <c r="M19" s="27">
        <v>1071</v>
      </c>
      <c r="N19" s="27">
        <f t="shared" si="5"/>
        <v>0</v>
      </c>
      <c r="O19" s="38">
        <v>0</v>
      </c>
      <c r="P19" s="38">
        <v>0</v>
      </c>
      <c r="Q19" s="38">
        <v>0</v>
      </c>
      <c r="R19" s="38">
        <v>0</v>
      </c>
      <c r="S19" s="30">
        <f t="shared" si="6"/>
        <v>0</v>
      </c>
      <c r="T19" s="39">
        <v>0</v>
      </c>
      <c r="U19" s="30" t="str">
        <f t="shared" si="2"/>
        <v xml:space="preserve"> </v>
      </c>
      <c r="V19" s="27">
        <v>0</v>
      </c>
    </row>
    <row r="20" spans="1:22" ht="19.5" customHeight="1" x14ac:dyDescent="0.25">
      <c r="A20" s="40"/>
      <c r="B20" s="41" t="s">
        <v>8</v>
      </c>
      <c r="C20" s="42">
        <f>SUM(C5:C15)</f>
        <v>5</v>
      </c>
      <c r="D20" s="42">
        <f>SUM(D5:D15)</f>
        <v>14</v>
      </c>
      <c r="E20" s="42">
        <f>SUM(E5:E15)</f>
        <v>-9</v>
      </c>
      <c r="F20" s="44">
        <f>IF(D20&lt;&gt;0,(C20-D20)*100/D20,IF(AND(D20=0,C20&lt;&gt;0), " (+)    "," "))</f>
        <v>-64.285714285714292</v>
      </c>
      <c r="G20" s="42">
        <f>SUM(G5:G15)</f>
        <v>1</v>
      </c>
      <c r="H20" s="42">
        <f>SUM(H5:H15)</f>
        <v>0</v>
      </c>
      <c r="I20" s="44" t="str">
        <f>IF(H20&lt;&gt;0,(G20-H20)*100/H20,IF(AND(H20=0,G20&lt;&gt;0), " (+)    "," "))</f>
        <v xml:space="preserve"> (+)    </v>
      </c>
      <c r="J20" s="42">
        <f>SUM(J5:J15)</f>
        <v>0</v>
      </c>
      <c r="K20" s="42">
        <f>SUM(K5:K15)</f>
        <v>0</v>
      </c>
      <c r="L20" s="44" t="str">
        <f>IF(K20&lt;&gt;0,(J20-K20)*100/K20,IF(AND(K20=0,J20&lt;&gt;0), " (+)    "," "))</f>
        <v xml:space="preserve"> </v>
      </c>
      <c r="M20" s="42">
        <f>SUM(M5:M15)</f>
        <v>19189</v>
      </c>
      <c r="N20" s="42">
        <f t="shared" ref="N20:R20" si="7">SUM(N5:N15)</f>
        <v>5</v>
      </c>
      <c r="O20" s="42">
        <f t="shared" si="7"/>
        <v>1</v>
      </c>
      <c r="P20" s="42">
        <f t="shared" si="7"/>
        <v>0</v>
      </c>
      <c r="Q20" s="42">
        <f t="shared" si="7"/>
        <v>0</v>
      </c>
      <c r="R20" s="42">
        <f t="shared" si="7"/>
        <v>4</v>
      </c>
      <c r="S20" s="63">
        <f>ROUND(N20*100/M20,3)</f>
        <v>2.5999999999999999E-2</v>
      </c>
      <c r="T20" s="63">
        <v>5.8000000000000003E-2</v>
      </c>
      <c r="U20" s="44">
        <f t="shared" si="2"/>
        <v>-55.172413793103452</v>
      </c>
      <c r="V20" s="42">
        <f>SUM(V5:V15)</f>
        <v>5</v>
      </c>
    </row>
    <row r="21" spans="1:22" ht="19.5" customHeight="1" x14ac:dyDescent="0.25">
      <c r="A21" s="45"/>
      <c r="B21" s="46" t="s">
        <v>29</v>
      </c>
      <c r="C21" s="47">
        <f>SUM(C16:C19)</f>
        <v>1</v>
      </c>
      <c r="D21" s="47">
        <f>SUM(D16:D19)</f>
        <v>0</v>
      </c>
      <c r="E21" s="47">
        <f>SUM(E16:E19)</f>
        <v>1</v>
      </c>
      <c r="F21" s="49" t="str">
        <f>IF(D21&lt;&gt;0,(C21-D21)*100/D21,IF(AND(D21=0,C21&lt;&gt;0), " (+)    "," "))</f>
        <v xml:space="preserve"> (+)    </v>
      </c>
      <c r="G21" s="47">
        <f>SUM(G16:G19)</f>
        <v>0</v>
      </c>
      <c r="H21" s="47">
        <f>SUM(H16:H19)</f>
        <v>0</v>
      </c>
      <c r="I21" s="49" t="str">
        <f>IF(H21&lt;&gt;0,(G21-H21)*100/H21,IF(AND(H21=0,G21&lt;&gt;0), " (+)    "," "))</f>
        <v xml:space="preserve"> </v>
      </c>
      <c r="J21" s="47">
        <f>SUM(J16:J19)</f>
        <v>0</v>
      </c>
      <c r="K21" s="47">
        <f>SUM(K16:K19)</f>
        <v>0</v>
      </c>
      <c r="L21" s="49" t="str">
        <f>IF(K21&lt;&gt;0,(J21-K21)*100/K21,IF(AND(K21=0,J21&lt;&gt;0), " (+)    "," "))</f>
        <v xml:space="preserve"> </v>
      </c>
      <c r="M21" s="47">
        <f>SUM(M16:M19)</f>
        <v>8141</v>
      </c>
      <c r="N21" s="47">
        <f t="shared" ref="N21:R21" si="8">SUM(N16:N19)</f>
        <v>1</v>
      </c>
      <c r="O21" s="47">
        <f t="shared" si="8"/>
        <v>1</v>
      </c>
      <c r="P21" s="47">
        <f t="shared" si="8"/>
        <v>0</v>
      </c>
      <c r="Q21" s="47">
        <f t="shared" si="8"/>
        <v>0</v>
      </c>
      <c r="R21" s="47">
        <f t="shared" si="8"/>
        <v>0</v>
      </c>
      <c r="S21" s="69">
        <f>ROUND(N21*100/M21,3)</f>
        <v>1.2E-2</v>
      </c>
      <c r="T21" s="69">
        <v>0</v>
      </c>
      <c r="U21" s="49" t="str">
        <f t="shared" si="2"/>
        <v xml:space="preserve"> (+)    </v>
      </c>
      <c r="V21" s="47">
        <f>SUM(V16:V19)</f>
        <v>1</v>
      </c>
    </row>
    <row r="22" spans="1:22" ht="19.5" customHeight="1" x14ac:dyDescent="0.25">
      <c r="A22" s="50"/>
      <c r="B22" s="51" t="s">
        <v>30</v>
      </c>
      <c r="C22" s="52">
        <f>SUM(C20:C21)</f>
        <v>6</v>
      </c>
      <c r="D22" s="52">
        <f>SUM(D20:D21)</f>
        <v>14</v>
      </c>
      <c r="E22" s="52">
        <f>SUM(E20:E21)</f>
        <v>-8</v>
      </c>
      <c r="F22" s="54">
        <f>IF(D22&lt;&gt;0,(C22-D22)*100/D22,IF(AND(D22=0,C22&lt;&gt;0), " (+)    "," "))</f>
        <v>-57.142857142857146</v>
      </c>
      <c r="G22" s="52">
        <f>SUM(G20:G21)</f>
        <v>1</v>
      </c>
      <c r="H22" s="52">
        <f>SUM(H20:H21)</f>
        <v>0</v>
      </c>
      <c r="I22" s="54" t="str">
        <f>IF(H22&lt;&gt;0,(G22-H22)*100/H22,IF(AND(H22=0,G22&lt;&gt;0), " (+)    "," "))</f>
        <v xml:space="preserve"> (+)    </v>
      </c>
      <c r="J22" s="52">
        <f>SUM(J20:J21)</f>
        <v>0</v>
      </c>
      <c r="K22" s="52">
        <f>SUM(K20:K21)</f>
        <v>0</v>
      </c>
      <c r="L22" s="54" t="str">
        <f>IF(K22&lt;&gt;0,(J22-K22)*100/K22,IF(AND(K22=0,J22&lt;&gt;0), " (+)    "," "))</f>
        <v xml:space="preserve"> </v>
      </c>
      <c r="M22" s="52">
        <f>SUM(M20:M21)</f>
        <v>27330</v>
      </c>
      <c r="N22" s="52">
        <f t="shared" ref="N22:R22" si="9">SUM(N20:N21)</f>
        <v>6</v>
      </c>
      <c r="O22" s="52">
        <f t="shared" si="9"/>
        <v>2</v>
      </c>
      <c r="P22" s="52">
        <f t="shared" si="9"/>
        <v>0</v>
      </c>
      <c r="Q22" s="52">
        <f t="shared" si="9"/>
        <v>0</v>
      </c>
      <c r="R22" s="52">
        <f t="shared" si="9"/>
        <v>4</v>
      </c>
      <c r="S22" s="68">
        <f>ROUND(N22*100/M22, 3)</f>
        <v>2.1999999999999999E-2</v>
      </c>
      <c r="T22" s="68">
        <v>3.9E-2</v>
      </c>
      <c r="U22" s="54">
        <f t="shared" si="2"/>
        <v>-43.589743589743591</v>
      </c>
      <c r="V22" s="52">
        <f>SUM(V20:V21)</f>
        <v>6</v>
      </c>
    </row>
    <row r="23" spans="1:22" ht="16.5" x14ac:dyDescent="0.3">
      <c r="A23" s="2"/>
      <c r="B23" s="2"/>
      <c r="C23" s="2"/>
      <c r="D23" s="3"/>
      <c r="E23" s="3"/>
      <c r="F23" s="3"/>
      <c r="G23" s="1"/>
      <c r="H23" s="3"/>
      <c r="I23" s="3"/>
      <c r="J23" s="1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3"/>
    </row>
    <row r="24" spans="1:22" ht="14.25" x14ac:dyDescent="0.25">
      <c r="A24" s="13"/>
      <c r="B24" s="17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6"/>
      <c r="T24" s="16"/>
      <c r="U24" s="16"/>
      <c r="V24" s="15"/>
    </row>
  </sheetData>
  <dataConsolidate/>
  <mergeCells count="8">
    <mergeCell ref="A1:V1"/>
    <mergeCell ref="A3:A4"/>
    <mergeCell ref="B3:B4"/>
    <mergeCell ref="C3:F3"/>
    <mergeCell ref="G3:I3"/>
    <mergeCell ref="J3:L3"/>
    <mergeCell ref="M3:U3"/>
    <mergeCell ref="V3:V4"/>
  </mergeCells>
  <printOptions horizontalCentered="1"/>
  <pageMargins left="0" right="0.43307086614173229" top="0.5511811023622047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006C-FFBC-408B-A4AA-7E7FF0C55111}">
  <sheetPr codeName="Sheet2">
    <pageSetUpPr fitToPage="1"/>
  </sheetPr>
  <dimension ref="A1:V24"/>
  <sheetViews>
    <sheetView topLeftCell="A10" zoomScaleNormal="84" zoomScaleSheetLayoutView="100" workbookViewId="0">
      <selection activeCell="T8" sqref="T8"/>
    </sheetView>
  </sheetViews>
  <sheetFormatPr defaultRowHeight="17.25" x14ac:dyDescent="0.3"/>
  <cols>
    <col min="1" max="1" width="4.28515625" style="5" customWidth="1"/>
    <col min="2" max="2" width="12.140625" style="5" customWidth="1"/>
    <col min="3" max="3" width="6.5703125" style="5" customWidth="1"/>
    <col min="4" max="4" width="6" style="6" customWidth="1"/>
    <col min="5" max="5" width="6.85546875" style="6" customWidth="1"/>
    <col min="6" max="6" width="8.42578125" style="6" customWidth="1"/>
    <col min="7" max="7" width="6" style="6" customWidth="1"/>
    <col min="8" max="8" width="5.85546875" style="6" customWidth="1"/>
    <col min="9" max="9" width="7.85546875" style="6" customWidth="1"/>
    <col min="10" max="10" width="6.5703125" style="6" customWidth="1"/>
    <col min="11" max="11" width="5.85546875" style="6" customWidth="1"/>
    <col min="12" max="12" width="8.28515625" style="6" customWidth="1"/>
    <col min="13" max="13" width="9" style="6" customWidth="1"/>
    <col min="14" max="14" width="6.140625" style="6" customWidth="1"/>
    <col min="15" max="15" width="5.140625" style="6" customWidth="1"/>
    <col min="16" max="16" width="4.85546875" style="6" customWidth="1"/>
    <col min="17" max="17" width="4.7109375" style="6" customWidth="1"/>
    <col min="18" max="18" width="5" style="6" customWidth="1"/>
    <col min="19" max="19" width="8.42578125" style="7" bestFit="1" customWidth="1"/>
    <col min="20" max="20" width="7.140625" style="7" customWidth="1"/>
    <col min="21" max="21" width="8.42578125" style="7" customWidth="1"/>
    <col min="22" max="22" width="11.5703125" style="6" customWidth="1"/>
    <col min="23" max="16384" width="9.140625" style="1"/>
  </cols>
  <sheetData>
    <row r="1" spans="1:22" ht="23.25" customHeight="1" x14ac:dyDescent="0.3">
      <c r="A1" s="76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2" ht="23.2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3"/>
      <c r="U2" s="23"/>
      <c r="V2" s="22"/>
    </row>
    <row r="3" spans="1:22" ht="22.5" customHeight="1" x14ac:dyDescent="0.25">
      <c r="A3" s="87" t="s">
        <v>0</v>
      </c>
      <c r="B3" s="89" t="s">
        <v>27</v>
      </c>
      <c r="C3" s="91" t="s">
        <v>25</v>
      </c>
      <c r="D3" s="92"/>
      <c r="E3" s="92"/>
      <c r="F3" s="93"/>
      <c r="G3" s="91" t="s">
        <v>24</v>
      </c>
      <c r="H3" s="92"/>
      <c r="I3" s="93"/>
      <c r="J3" s="91" t="s">
        <v>23</v>
      </c>
      <c r="K3" s="92"/>
      <c r="L3" s="93"/>
      <c r="M3" s="94" t="s">
        <v>22</v>
      </c>
      <c r="N3" s="95"/>
      <c r="O3" s="95"/>
      <c r="P3" s="95"/>
      <c r="Q3" s="95"/>
      <c r="R3" s="95"/>
      <c r="S3" s="95"/>
      <c r="T3" s="95"/>
      <c r="U3" s="96"/>
      <c r="V3" s="97" t="s">
        <v>21</v>
      </c>
    </row>
    <row r="4" spans="1:22" ht="27" customHeight="1" x14ac:dyDescent="0.25">
      <c r="A4" s="88"/>
      <c r="B4" s="90"/>
      <c r="C4" s="55">
        <v>45689</v>
      </c>
      <c r="D4" s="55">
        <v>45323</v>
      </c>
      <c r="E4" s="24" t="s">
        <v>26</v>
      </c>
      <c r="F4" s="56" t="s">
        <v>9</v>
      </c>
      <c r="G4" s="55">
        <v>45689</v>
      </c>
      <c r="H4" s="55">
        <v>45323</v>
      </c>
      <c r="I4" s="56" t="s">
        <v>9</v>
      </c>
      <c r="J4" s="55">
        <v>45689</v>
      </c>
      <c r="K4" s="55">
        <v>45323</v>
      </c>
      <c r="L4" s="56" t="s">
        <v>9</v>
      </c>
      <c r="M4" s="25" t="s">
        <v>31</v>
      </c>
      <c r="N4" s="56" t="s">
        <v>1</v>
      </c>
      <c r="O4" s="56" t="s">
        <v>2</v>
      </c>
      <c r="P4" s="56" t="s">
        <v>3</v>
      </c>
      <c r="Q4" s="56" t="s">
        <v>4</v>
      </c>
      <c r="R4" s="56" t="s">
        <v>5</v>
      </c>
      <c r="S4" s="56" t="s">
        <v>40</v>
      </c>
      <c r="T4" s="56" t="s">
        <v>32</v>
      </c>
      <c r="U4" s="56" t="s">
        <v>9</v>
      </c>
      <c r="V4" s="98"/>
    </row>
    <row r="5" spans="1:22" ht="19.5" customHeight="1" x14ac:dyDescent="0.25">
      <c r="A5" s="26">
        <v>1</v>
      </c>
      <c r="B5" s="19" t="s">
        <v>12</v>
      </c>
      <c r="C5" s="27">
        <v>0</v>
      </c>
      <c r="D5" s="27">
        <v>0</v>
      </c>
      <c r="E5" s="28">
        <f>SUM(C5-D5)</f>
        <v>0</v>
      </c>
      <c r="F5" s="29" t="str">
        <f>IF(D5&lt;&gt;0,(C5-D5)*100/D5,IF(AND(D5=0,C5&lt;&gt;0), " (+)    "," "))</f>
        <v xml:space="preserve"> </v>
      </c>
      <c r="G5" s="27">
        <v>0</v>
      </c>
      <c r="H5" s="27">
        <v>0</v>
      </c>
      <c r="I5" s="29" t="str">
        <f t="shared" ref="I5:I19" si="0">IF(H5&lt;&gt;0,(G5-H5)*100/H5,IF(AND(H5=0,G5&lt;&gt;0), " (+)    "," "))</f>
        <v xml:space="preserve"> </v>
      </c>
      <c r="J5" s="27">
        <v>0</v>
      </c>
      <c r="K5" s="27">
        <v>0</v>
      </c>
      <c r="L5" s="29" t="str">
        <f t="shared" ref="L5:L19" si="1">IF(K5&lt;&gt;0,(J5-K5)*100/K5,IF(AND(K5=0,J5&lt;&gt;0), " (+)    "," "))</f>
        <v xml:space="preserve"> </v>
      </c>
      <c r="M5" s="27">
        <v>1705</v>
      </c>
      <c r="N5" s="27">
        <f>SUM(O5:R5)</f>
        <v>0</v>
      </c>
      <c r="O5" s="27">
        <v>0</v>
      </c>
      <c r="P5" s="27">
        <v>0</v>
      </c>
      <c r="Q5" s="27">
        <v>0</v>
      </c>
      <c r="R5" s="27">
        <v>0</v>
      </c>
      <c r="S5" s="30">
        <f>ROUND(N5*100/M5,2)</f>
        <v>0</v>
      </c>
      <c r="T5" s="30">
        <v>0</v>
      </c>
      <c r="U5" s="30" t="str">
        <f t="shared" ref="U5:U22" si="2">IF(T5&lt;&gt;0,(S5-T5)*100/T5,IF(AND(T5=0,S5&lt;&gt;0), " (+)    "," "))</f>
        <v xml:space="preserve"> </v>
      </c>
      <c r="V5" s="27">
        <v>0</v>
      </c>
    </row>
    <row r="6" spans="1:22" ht="19.5" customHeight="1" x14ac:dyDescent="0.25">
      <c r="A6" s="26">
        <v>2</v>
      </c>
      <c r="B6" s="19" t="s">
        <v>13</v>
      </c>
      <c r="C6" s="27">
        <v>0</v>
      </c>
      <c r="D6" s="27">
        <v>1</v>
      </c>
      <c r="E6" s="28">
        <f t="shared" ref="E6:E19" si="3">SUM(C6-D6)</f>
        <v>-1</v>
      </c>
      <c r="F6" s="29">
        <f t="shared" ref="F6:F19" si="4">IF(D6&lt;&gt;0,(C6-D6)*100/D6,IF(AND(D6=0,C6&lt;&gt;0), " (+)    "," "))</f>
        <v>-100</v>
      </c>
      <c r="G6" s="27">
        <v>0</v>
      </c>
      <c r="H6" s="27">
        <v>0</v>
      </c>
      <c r="I6" s="29" t="str">
        <f t="shared" si="0"/>
        <v xml:space="preserve"> </v>
      </c>
      <c r="J6" s="27">
        <v>0</v>
      </c>
      <c r="K6" s="27">
        <v>0</v>
      </c>
      <c r="L6" s="29" t="str">
        <f t="shared" si="1"/>
        <v xml:space="preserve"> </v>
      </c>
      <c r="M6" s="27">
        <v>2539</v>
      </c>
      <c r="N6" s="27">
        <f t="shared" ref="N6:N19" si="5">SUM(O6:R6)</f>
        <v>0</v>
      </c>
      <c r="O6" s="27">
        <v>0</v>
      </c>
      <c r="P6" s="27">
        <v>0</v>
      </c>
      <c r="Q6" s="27">
        <v>0</v>
      </c>
      <c r="R6" s="27">
        <v>0</v>
      </c>
      <c r="S6" s="30">
        <f t="shared" ref="S6:S19" si="6">ROUND(N6*100/M6,2)</f>
        <v>0</v>
      </c>
      <c r="T6" s="30">
        <v>0.06</v>
      </c>
      <c r="U6" s="30">
        <f t="shared" si="2"/>
        <v>-100</v>
      </c>
      <c r="V6" s="27">
        <v>0</v>
      </c>
    </row>
    <row r="7" spans="1:22" ht="19.5" customHeight="1" x14ac:dyDescent="0.25">
      <c r="A7" s="26">
        <v>3</v>
      </c>
      <c r="B7" s="19" t="s">
        <v>47</v>
      </c>
      <c r="C7" s="27">
        <v>0</v>
      </c>
      <c r="D7" s="27">
        <v>0</v>
      </c>
      <c r="E7" s="28">
        <f t="shared" si="3"/>
        <v>0</v>
      </c>
      <c r="F7" s="29" t="str">
        <f t="shared" si="4"/>
        <v xml:space="preserve"> </v>
      </c>
      <c r="G7" s="27">
        <v>0</v>
      </c>
      <c r="H7" s="27">
        <v>0</v>
      </c>
      <c r="I7" s="29" t="str">
        <f t="shared" si="0"/>
        <v xml:space="preserve"> </v>
      </c>
      <c r="J7" s="27">
        <v>0</v>
      </c>
      <c r="K7" s="27">
        <v>0</v>
      </c>
      <c r="L7" s="29" t="str">
        <f t="shared" si="1"/>
        <v xml:space="preserve"> </v>
      </c>
      <c r="M7" s="27">
        <v>662</v>
      </c>
      <c r="N7" s="27">
        <f t="shared" si="5"/>
        <v>0</v>
      </c>
      <c r="O7" s="27">
        <v>0</v>
      </c>
      <c r="P7" s="27">
        <v>0</v>
      </c>
      <c r="Q7" s="27">
        <v>0</v>
      </c>
      <c r="R7" s="27">
        <v>0</v>
      </c>
      <c r="S7" s="30">
        <f t="shared" si="6"/>
        <v>0</v>
      </c>
      <c r="T7" s="30">
        <v>0</v>
      </c>
      <c r="U7" s="30" t="str">
        <f t="shared" si="2"/>
        <v xml:space="preserve"> </v>
      </c>
      <c r="V7" s="27">
        <v>0</v>
      </c>
    </row>
    <row r="8" spans="1:22" ht="19.5" customHeight="1" x14ac:dyDescent="0.25">
      <c r="A8" s="26">
        <v>4</v>
      </c>
      <c r="B8" s="19" t="s">
        <v>14</v>
      </c>
      <c r="C8" s="27">
        <v>0</v>
      </c>
      <c r="D8" s="27">
        <v>1</v>
      </c>
      <c r="E8" s="28">
        <f t="shared" si="3"/>
        <v>-1</v>
      </c>
      <c r="F8" s="29">
        <f t="shared" si="4"/>
        <v>-100</v>
      </c>
      <c r="G8" s="27">
        <v>0</v>
      </c>
      <c r="H8" s="27">
        <v>0</v>
      </c>
      <c r="I8" s="29" t="str">
        <f t="shared" si="0"/>
        <v xml:space="preserve"> </v>
      </c>
      <c r="J8" s="27">
        <v>0</v>
      </c>
      <c r="K8" s="27">
        <v>0</v>
      </c>
      <c r="L8" s="29" t="str">
        <f t="shared" si="1"/>
        <v xml:space="preserve"> </v>
      </c>
      <c r="M8" s="27">
        <v>35</v>
      </c>
      <c r="N8" s="27">
        <f t="shared" si="5"/>
        <v>0</v>
      </c>
      <c r="O8" s="27">
        <v>0</v>
      </c>
      <c r="P8" s="27">
        <v>0</v>
      </c>
      <c r="Q8" s="27">
        <v>0</v>
      </c>
      <c r="R8" s="27">
        <v>0</v>
      </c>
      <c r="S8" s="30">
        <f t="shared" si="6"/>
        <v>0</v>
      </c>
      <c r="T8" s="30">
        <v>2</v>
      </c>
      <c r="U8" s="30">
        <f t="shared" si="2"/>
        <v>-100</v>
      </c>
      <c r="V8" s="27">
        <v>0</v>
      </c>
    </row>
    <row r="9" spans="1:22" ht="19.5" customHeight="1" x14ac:dyDescent="0.25">
      <c r="A9" s="26">
        <v>5</v>
      </c>
      <c r="B9" s="19" t="s">
        <v>15</v>
      </c>
      <c r="C9" s="27">
        <v>0</v>
      </c>
      <c r="D9" s="27">
        <v>0</v>
      </c>
      <c r="E9" s="28">
        <f t="shared" si="3"/>
        <v>0</v>
      </c>
      <c r="F9" s="29" t="str">
        <f t="shared" si="4"/>
        <v xml:space="preserve"> </v>
      </c>
      <c r="G9" s="27">
        <v>0</v>
      </c>
      <c r="H9" s="27">
        <v>0</v>
      </c>
      <c r="I9" s="29" t="str">
        <f t="shared" si="0"/>
        <v xml:space="preserve"> </v>
      </c>
      <c r="J9" s="27">
        <v>0</v>
      </c>
      <c r="K9" s="27">
        <v>0</v>
      </c>
      <c r="L9" s="29" t="str">
        <f t="shared" si="1"/>
        <v xml:space="preserve"> </v>
      </c>
      <c r="M9" s="27">
        <v>2836</v>
      </c>
      <c r="N9" s="27">
        <f t="shared" si="5"/>
        <v>0</v>
      </c>
      <c r="O9" s="27">
        <v>0</v>
      </c>
      <c r="P9" s="27">
        <v>0</v>
      </c>
      <c r="Q9" s="27">
        <v>0</v>
      </c>
      <c r="R9" s="27">
        <v>0</v>
      </c>
      <c r="S9" s="30">
        <f t="shared" si="6"/>
        <v>0</v>
      </c>
      <c r="T9" s="30">
        <v>0</v>
      </c>
      <c r="U9" s="30" t="str">
        <f t="shared" si="2"/>
        <v xml:space="preserve"> </v>
      </c>
      <c r="V9" s="27">
        <v>0</v>
      </c>
    </row>
    <row r="10" spans="1:22" ht="19.5" customHeight="1" x14ac:dyDescent="0.25">
      <c r="A10" s="26">
        <v>6</v>
      </c>
      <c r="B10" s="19" t="s">
        <v>16</v>
      </c>
      <c r="C10" s="27">
        <v>0</v>
      </c>
      <c r="D10" s="27">
        <v>0</v>
      </c>
      <c r="E10" s="28">
        <f t="shared" si="3"/>
        <v>0</v>
      </c>
      <c r="F10" s="29" t="str">
        <f t="shared" si="4"/>
        <v xml:space="preserve"> </v>
      </c>
      <c r="G10" s="27">
        <v>0</v>
      </c>
      <c r="H10" s="27">
        <v>0</v>
      </c>
      <c r="I10" s="29" t="str">
        <f t="shared" si="0"/>
        <v xml:space="preserve"> </v>
      </c>
      <c r="J10" s="27">
        <v>0</v>
      </c>
      <c r="K10" s="27">
        <v>0</v>
      </c>
      <c r="L10" s="29" t="str">
        <f t="shared" si="1"/>
        <v xml:space="preserve"> </v>
      </c>
      <c r="M10" s="27">
        <v>2527</v>
      </c>
      <c r="N10" s="27">
        <f t="shared" si="5"/>
        <v>0</v>
      </c>
      <c r="O10" s="27">
        <v>0</v>
      </c>
      <c r="P10" s="27">
        <v>0</v>
      </c>
      <c r="Q10" s="27">
        <v>0</v>
      </c>
      <c r="R10" s="27">
        <v>0</v>
      </c>
      <c r="S10" s="30">
        <f t="shared" si="6"/>
        <v>0</v>
      </c>
      <c r="T10" s="30">
        <v>0</v>
      </c>
      <c r="U10" s="30" t="str">
        <f t="shared" si="2"/>
        <v xml:space="preserve"> </v>
      </c>
      <c r="V10" s="27">
        <v>0</v>
      </c>
    </row>
    <row r="11" spans="1:22" ht="19.5" customHeight="1" x14ac:dyDescent="0.25">
      <c r="A11" s="26">
        <v>7</v>
      </c>
      <c r="B11" s="19" t="s">
        <v>17</v>
      </c>
      <c r="C11" s="27">
        <v>0</v>
      </c>
      <c r="D11" s="27">
        <v>0</v>
      </c>
      <c r="E11" s="28">
        <f t="shared" si="3"/>
        <v>0</v>
      </c>
      <c r="F11" s="29" t="str">
        <f t="shared" si="4"/>
        <v xml:space="preserve"> </v>
      </c>
      <c r="G11" s="27">
        <v>0</v>
      </c>
      <c r="H11" s="27">
        <v>0</v>
      </c>
      <c r="I11" s="29" t="str">
        <f t="shared" si="0"/>
        <v xml:space="preserve"> </v>
      </c>
      <c r="J11" s="27">
        <v>0</v>
      </c>
      <c r="K11" s="27">
        <v>0</v>
      </c>
      <c r="L11" s="29" t="str">
        <f t="shared" si="1"/>
        <v xml:space="preserve"> </v>
      </c>
      <c r="M11" s="27">
        <v>2802</v>
      </c>
      <c r="N11" s="27">
        <f t="shared" si="5"/>
        <v>0</v>
      </c>
      <c r="O11" s="27">
        <v>0</v>
      </c>
      <c r="P11" s="27">
        <v>0</v>
      </c>
      <c r="Q11" s="27">
        <v>0</v>
      </c>
      <c r="R11" s="27">
        <v>0</v>
      </c>
      <c r="S11" s="30">
        <f t="shared" si="6"/>
        <v>0</v>
      </c>
      <c r="T11" s="30">
        <v>0</v>
      </c>
      <c r="U11" s="30" t="str">
        <f t="shared" si="2"/>
        <v xml:space="preserve"> </v>
      </c>
      <c r="V11" s="27">
        <v>0</v>
      </c>
    </row>
    <row r="12" spans="1:22" ht="19.5" customHeight="1" x14ac:dyDescent="0.25">
      <c r="A12" s="26">
        <v>8</v>
      </c>
      <c r="B12" s="19" t="s">
        <v>18</v>
      </c>
      <c r="C12" s="27">
        <v>0</v>
      </c>
      <c r="D12" s="27">
        <v>0</v>
      </c>
      <c r="E12" s="28">
        <f t="shared" si="3"/>
        <v>0</v>
      </c>
      <c r="F12" s="29" t="str">
        <f t="shared" si="4"/>
        <v xml:space="preserve"> </v>
      </c>
      <c r="G12" s="27">
        <v>0</v>
      </c>
      <c r="H12" s="27">
        <v>0</v>
      </c>
      <c r="I12" s="29" t="str">
        <f t="shared" si="0"/>
        <v xml:space="preserve"> </v>
      </c>
      <c r="J12" s="27">
        <v>0</v>
      </c>
      <c r="K12" s="27">
        <v>0</v>
      </c>
      <c r="L12" s="29" t="str">
        <f t="shared" si="1"/>
        <v xml:space="preserve"> </v>
      </c>
      <c r="M12" s="27">
        <v>3709</v>
      </c>
      <c r="N12" s="27">
        <f t="shared" si="5"/>
        <v>0</v>
      </c>
      <c r="O12" s="27">
        <v>0</v>
      </c>
      <c r="P12" s="27">
        <v>0</v>
      </c>
      <c r="Q12" s="27">
        <v>0</v>
      </c>
      <c r="R12" s="27">
        <v>0</v>
      </c>
      <c r="S12" s="30">
        <f t="shared" si="6"/>
        <v>0</v>
      </c>
      <c r="T12" s="30">
        <v>0</v>
      </c>
      <c r="U12" s="30" t="str">
        <f t="shared" si="2"/>
        <v xml:space="preserve"> </v>
      </c>
      <c r="V12" s="27">
        <v>0</v>
      </c>
    </row>
    <row r="13" spans="1:22" ht="19.5" customHeight="1" x14ac:dyDescent="0.25">
      <c r="A13" s="26">
        <v>9</v>
      </c>
      <c r="B13" s="19" t="s">
        <v>28</v>
      </c>
      <c r="C13" s="27">
        <v>0</v>
      </c>
      <c r="D13" s="27">
        <v>28</v>
      </c>
      <c r="E13" s="28">
        <f t="shared" si="3"/>
        <v>-28</v>
      </c>
      <c r="F13" s="29">
        <f t="shared" si="4"/>
        <v>-100</v>
      </c>
      <c r="G13" s="27">
        <v>0</v>
      </c>
      <c r="H13" s="27">
        <v>3</v>
      </c>
      <c r="I13" s="29">
        <f t="shared" si="0"/>
        <v>-100</v>
      </c>
      <c r="J13" s="27">
        <v>0</v>
      </c>
      <c r="K13" s="27">
        <v>0</v>
      </c>
      <c r="L13" s="29" t="str">
        <f t="shared" si="1"/>
        <v xml:space="preserve"> </v>
      </c>
      <c r="M13" s="27">
        <v>4426</v>
      </c>
      <c r="N13" s="27">
        <f t="shared" si="5"/>
        <v>0</v>
      </c>
      <c r="O13" s="27">
        <v>0</v>
      </c>
      <c r="P13" s="27">
        <v>0</v>
      </c>
      <c r="Q13" s="27">
        <v>0</v>
      </c>
      <c r="R13" s="27">
        <v>0</v>
      </c>
      <c r="S13" s="30">
        <f t="shared" si="6"/>
        <v>0</v>
      </c>
      <c r="T13" s="30">
        <v>0.61</v>
      </c>
      <c r="U13" s="30">
        <f t="shared" si="2"/>
        <v>-100</v>
      </c>
      <c r="V13" s="27">
        <v>0</v>
      </c>
    </row>
    <row r="14" spans="1:22" ht="19.5" customHeight="1" x14ac:dyDescent="0.25">
      <c r="A14" s="26">
        <v>10</v>
      </c>
      <c r="B14" s="19" t="s">
        <v>19</v>
      </c>
      <c r="C14" s="27">
        <v>0</v>
      </c>
      <c r="D14" s="27">
        <v>0</v>
      </c>
      <c r="E14" s="28">
        <f t="shared" si="3"/>
        <v>0</v>
      </c>
      <c r="F14" s="29" t="str">
        <f t="shared" si="4"/>
        <v xml:space="preserve"> </v>
      </c>
      <c r="G14" s="27">
        <v>0</v>
      </c>
      <c r="H14" s="27">
        <v>0</v>
      </c>
      <c r="I14" s="29" t="str">
        <f t="shared" si="0"/>
        <v xml:space="preserve"> </v>
      </c>
      <c r="J14" s="27">
        <v>0</v>
      </c>
      <c r="K14" s="27">
        <v>0</v>
      </c>
      <c r="L14" s="29" t="str">
        <f t="shared" si="1"/>
        <v xml:space="preserve"> </v>
      </c>
      <c r="M14" s="27">
        <v>2603</v>
      </c>
      <c r="N14" s="27">
        <f t="shared" si="5"/>
        <v>0</v>
      </c>
      <c r="O14" s="27">
        <v>0</v>
      </c>
      <c r="P14" s="27">
        <v>0</v>
      </c>
      <c r="Q14" s="27">
        <v>0</v>
      </c>
      <c r="R14" s="27">
        <v>0</v>
      </c>
      <c r="S14" s="30">
        <f t="shared" si="6"/>
        <v>0</v>
      </c>
      <c r="T14" s="30">
        <v>0</v>
      </c>
      <c r="U14" s="30" t="str">
        <f t="shared" si="2"/>
        <v xml:space="preserve"> </v>
      </c>
      <c r="V14" s="27">
        <v>20</v>
      </c>
    </row>
    <row r="15" spans="1:22" ht="19.5" customHeight="1" x14ac:dyDescent="0.25">
      <c r="A15" s="26">
        <v>11</v>
      </c>
      <c r="B15" s="19" t="s">
        <v>20</v>
      </c>
      <c r="C15" s="27">
        <v>0</v>
      </c>
      <c r="D15" s="27">
        <v>0</v>
      </c>
      <c r="E15" s="28">
        <f t="shared" si="3"/>
        <v>0</v>
      </c>
      <c r="F15" s="29" t="str">
        <f t="shared" si="4"/>
        <v xml:space="preserve"> </v>
      </c>
      <c r="G15" s="27">
        <v>0</v>
      </c>
      <c r="H15" s="27">
        <v>0</v>
      </c>
      <c r="I15" s="29" t="str">
        <f t="shared" si="0"/>
        <v xml:space="preserve"> </v>
      </c>
      <c r="J15" s="27">
        <v>0</v>
      </c>
      <c r="K15" s="27">
        <v>0</v>
      </c>
      <c r="L15" s="29" t="str">
        <f t="shared" si="1"/>
        <v xml:space="preserve"> </v>
      </c>
      <c r="M15" s="27">
        <v>3224</v>
      </c>
      <c r="N15" s="27">
        <f t="shared" si="5"/>
        <v>0</v>
      </c>
      <c r="O15" s="27">
        <v>0</v>
      </c>
      <c r="P15" s="27">
        <v>0</v>
      </c>
      <c r="Q15" s="27">
        <v>0</v>
      </c>
      <c r="R15" s="27">
        <v>0</v>
      </c>
      <c r="S15" s="30">
        <f t="shared" si="6"/>
        <v>0</v>
      </c>
      <c r="T15" s="30">
        <v>0</v>
      </c>
      <c r="U15" s="30" t="str">
        <f t="shared" si="2"/>
        <v xml:space="preserve"> </v>
      </c>
      <c r="V15" s="27">
        <v>0</v>
      </c>
    </row>
    <row r="16" spans="1:22" ht="19.5" customHeight="1" x14ac:dyDescent="0.25">
      <c r="A16" s="26">
        <v>12</v>
      </c>
      <c r="B16" s="19" t="s">
        <v>6</v>
      </c>
      <c r="C16" s="27">
        <v>0</v>
      </c>
      <c r="D16" s="27">
        <v>0</v>
      </c>
      <c r="E16" s="28">
        <f t="shared" si="3"/>
        <v>0</v>
      </c>
      <c r="F16" s="29" t="str">
        <f t="shared" si="4"/>
        <v xml:space="preserve"> </v>
      </c>
      <c r="G16" s="27">
        <v>0</v>
      </c>
      <c r="H16" s="27">
        <v>0</v>
      </c>
      <c r="I16" s="29" t="str">
        <f t="shared" si="0"/>
        <v xml:space="preserve"> </v>
      </c>
      <c r="J16" s="27">
        <v>0</v>
      </c>
      <c r="K16" s="27">
        <v>0</v>
      </c>
      <c r="L16" s="29" t="str">
        <f t="shared" si="1"/>
        <v xml:space="preserve"> </v>
      </c>
      <c r="M16" s="27">
        <v>2401</v>
      </c>
      <c r="N16" s="27">
        <f t="shared" si="5"/>
        <v>0</v>
      </c>
      <c r="O16" s="27">
        <v>0</v>
      </c>
      <c r="P16" s="27">
        <v>0</v>
      </c>
      <c r="Q16" s="27">
        <v>0</v>
      </c>
      <c r="R16" s="27">
        <v>0</v>
      </c>
      <c r="S16" s="30">
        <f t="shared" si="6"/>
        <v>0</v>
      </c>
      <c r="T16" s="30">
        <v>0</v>
      </c>
      <c r="U16" s="30" t="str">
        <f t="shared" si="2"/>
        <v xml:space="preserve"> </v>
      </c>
      <c r="V16" s="27">
        <v>0</v>
      </c>
    </row>
    <row r="17" spans="1:22" ht="19.5" customHeight="1" x14ac:dyDescent="0.25">
      <c r="A17" s="31">
        <v>13</v>
      </c>
      <c r="B17" s="20" t="s">
        <v>7</v>
      </c>
      <c r="C17" s="32">
        <v>0</v>
      </c>
      <c r="D17" s="32">
        <v>0</v>
      </c>
      <c r="E17" s="28">
        <f t="shared" si="3"/>
        <v>0</v>
      </c>
      <c r="F17" s="29" t="str">
        <f t="shared" si="4"/>
        <v xml:space="preserve"> </v>
      </c>
      <c r="G17" s="28">
        <v>0</v>
      </c>
      <c r="H17" s="28">
        <v>0</v>
      </c>
      <c r="I17" s="33" t="str">
        <f t="shared" si="0"/>
        <v xml:space="preserve"> </v>
      </c>
      <c r="J17" s="28">
        <v>0</v>
      </c>
      <c r="K17" s="28">
        <v>0</v>
      </c>
      <c r="L17" s="33" t="str">
        <f t="shared" si="1"/>
        <v xml:space="preserve"> </v>
      </c>
      <c r="M17" s="27">
        <v>996</v>
      </c>
      <c r="N17" s="27">
        <f t="shared" si="5"/>
        <v>0</v>
      </c>
      <c r="O17" s="27">
        <v>0</v>
      </c>
      <c r="P17" s="27">
        <v>0</v>
      </c>
      <c r="Q17" s="27">
        <v>0</v>
      </c>
      <c r="R17" s="27">
        <v>0</v>
      </c>
      <c r="S17" s="30">
        <f t="shared" si="6"/>
        <v>0</v>
      </c>
      <c r="T17" s="30">
        <v>0</v>
      </c>
      <c r="U17" s="30" t="str">
        <f t="shared" si="2"/>
        <v xml:space="preserve"> </v>
      </c>
      <c r="V17" s="27">
        <v>0</v>
      </c>
    </row>
    <row r="18" spans="1:22" ht="19.5" customHeight="1" x14ac:dyDescent="0.25">
      <c r="A18" s="31">
        <v>14</v>
      </c>
      <c r="B18" s="20" t="s">
        <v>10</v>
      </c>
      <c r="C18" s="34">
        <v>0</v>
      </c>
      <c r="D18" s="34">
        <v>0</v>
      </c>
      <c r="E18" s="28">
        <f t="shared" si="3"/>
        <v>0</v>
      </c>
      <c r="F18" s="29" t="str">
        <f t="shared" si="4"/>
        <v xml:space="preserve"> </v>
      </c>
      <c r="G18" s="27">
        <v>0</v>
      </c>
      <c r="H18" s="27">
        <v>0</v>
      </c>
      <c r="I18" s="33" t="str">
        <f t="shared" si="0"/>
        <v xml:space="preserve"> </v>
      </c>
      <c r="J18" s="27">
        <v>0</v>
      </c>
      <c r="K18" s="27">
        <v>0</v>
      </c>
      <c r="L18" s="33" t="str">
        <f t="shared" si="1"/>
        <v xml:space="preserve"> </v>
      </c>
      <c r="M18" s="27">
        <v>4706</v>
      </c>
      <c r="N18" s="27">
        <f t="shared" si="5"/>
        <v>0</v>
      </c>
      <c r="O18" s="27">
        <v>0</v>
      </c>
      <c r="P18" s="27">
        <v>0</v>
      </c>
      <c r="Q18" s="27">
        <v>0</v>
      </c>
      <c r="R18" s="27">
        <v>0</v>
      </c>
      <c r="S18" s="30">
        <f>ROUND(N18*100/M18,2)</f>
        <v>0</v>
      </c>
      <c r="T18" s="30">
        <v>0</v>
      </c>
      <c r="U18" s="30" t="str">
        <f t="shared" si="2"/>
        <v xml:space="preserve"> </v>
      </c>
      <c r="V18" s="27">
        <v>0</v>
      </c>
    </row>
    <row r="19" spans="1:22" ht="19.5" customHeight="1" x14ac:dyDescent="0.25">
      <c r="A19" s="35">
        <v>15</v>
      </c>
      <c r="B19" s="21" t="s">
        <v>11</v>
      </c>
      <c r="C19" s="34">
        <v>0</v>
      </c>
      <c r="D19" s="34">
        <v>0</v>
      </c>
      <c r="E19" s="36">
        <f t="shared" si="3"/>
        <v>0</v>
      </c>
      <c r="F19" s="29" t="str">
        <f t="shared" si="4"/>
        <v xml:space="preserve"> </v>
      </c>
      <c r="G19" s="27">
        <v>0</v>
      </c>
      <c r="H19" s="27">
        <v>0</v>
      </c>
      <c r="I19" s="37" t="str">
        <f t="shared" si="0"/>
        <v xml:space="preserve"> </v>
      </c>
      <c r="J19" s="27">
        <v>0</v>
      </c>
      <c r="K19" s="27">
        <v>0</v>
      </c>
      <c r="L19" s="37" t="str">
        <f t="shared" si="1"/>
        <v xml:space="preserve"> </v>
      </c>
      <c r="M19" s="27">
        <v>1378</v>
      </c>
      <c r="N19" s="27">
        <f t="shared" si="5"/>
        <v>0</v>
      </c>
      <c r="O19" s="38">
        <v>0</v>
      </c>
      <c r="P19" s="38">
        <v>0</v>
      </c>
      <c r="Q19" s="38">
        <v>0</v>
      </c>
      <c r="R19" s="38">
        <v>0</v>
      </c>
      <c r="S19" s="30">
        <f t="shared" si="6"/>
        <v>0</v>
      </c>
      <c r="T19" s="39">
        <v>0</v>
      </c>
      <c r="U19" s="30" t="str">
        <f t="shared" si="2"/>
        <v xml:space="preserve"> </v>
      </c>
      <c r="V19" s="27">
        <v>0</v>
      </c>
    </row>
    <row r="20" spans="1:22" ht="19.5" customHeight="1" x14ac:dyDescent="0.25">
      <c r="A20" s="40"/>
      <c r="B20" s="41" t="s">
        <v>8</v>
      </c>
      <c r="C20" s="42">
        <f>SUM(C5:C15)</f>
        <v>0</v>
      </c>
      <c r="D20" s="42">
        <v>30</v>
      </c>
      <c r="E20" s="42">
        <f>SUM(E5:E15)</f>
        <v>-30</v>
      </c>
      <c r="F20" s="43">
        <f>IF(D20&lt;&gt;0,(C20-D20)*100/D20,IF(AND(D20=0,C20&lt;&gt;0), " (+)    "," "))</f>
        <v>-100</v>
      </c>
      <c r="G20" s="42">
        <f>SUM(G5:G15)</f>
        <v>0</v>
      </c>
      <c r="H20" s="42">
        <v>3</v>
      </c>
      <c r="I20" s="43">
        <f>IF(H20&lt;&gt;0,(G20-H20)*100/H20,IF(AND(H20=0,G20&lt;&gt;0), " (+)    "," "))</f>
        <v>-100</v>
      </c>
      <c r="J20" s="42">
        <f>SUM(J5:J15)</f>
        <v>0</v>
      </c>
      <c r="K20" s="42">
        <f>SUM(K5:K15)</f>
        <v>0</v>
      </c>
      <c r="L20" s="43" t="str">
        <f>IF(K20&lt;&gt;0,(J20-K20)*100/K20,IF(AND(K20=0,J20&lt;&gt;0), " (+)    "," "))</f>
        <v xml:space="preserve"> </v>
      </c>
      <c r="M20" s="42">
        <f>SUM(M5:M15)</f>
        <v>27068</v>
      </c>
      <c r="N20" s="42">
        <f t="shared" ref="N20:R20" si="7">SUM(N5:N15)</f>
        <v>0</v>
      </c>
      <c r="O20" s="42">
        <f t="shared" si="7"/>
        <v>0</v>
      </c>
      <c r="P20" s="42">
        <f t="shared" si="7"/>
        <v>0</v>
      </c>
      <c r="Q20" s="42">
        <f t="shared" si="7"/>
        <v>0</v>
      </c>
      <c r="R20" s="42">
        <f t="shared" si="7"/>
        <v>0</v>
      </c>
      <c r="S20" s="63">
        <f>ROUND(N20*100/M20,3)</f>
        <v>0</v>
      </c>
      <c r="T20" s="63">
        <v>8.8999999999999996E-2</v>
      </c>
      <c r="U20" s="44">
        <f t="shared" si="2"/>
        <v>-100.00000000000001</v>
      </c>
      <c r="V20" s="42">
        <f t="shared" ref="V20" si="8">SUM(V5:V15)</f>
        <v>20</v>
      </c>
    </row>
    <row r="21" spans="1:22" ht="19.5" customHeight="1" x14ac:dyDescent="0.25">
      <c r="A21" s="45"/>
      <c r="B21" s="46" t="s">
        <v>29</v>
      </c>
      <c r="C21" s="47">
        <f>SUM(C16:C19)</f>
        <v>0</v>
      </c>
      <c r="D21" s="47">
        <v>0</v>
      </c>
      <c r="E21" s="47">
        <f>SUM(E16:E19)</f>
        <v>0</v>
      </c>
      <c r="F21" s="48" t="str">
        <f>IF(D21&lt;&gt;0,(C21-D21)*100/D21,IF(AND(D21=0,C21&lt;&gt;0), " (+)    "," "))</f>
        <v xml:space="preserve"> </v>
      </c>
      <c r="G21" s="47">
        <f>SUM(G16:G19)</f>
        <v>0</v>
      </c>
      <c r="H21" s="47">
        <v>0</v>
      </c>
      <c r="I21" s="48" t="str">
        <f>IF(H21&lt;&gt;0,(G21-H21)*100/H21,IF(AND(H21=0,G21&lt;&gt;0), " (+)    "," "))</f>
        <v xml:space="preserve"> </v>
      </c>
      <c r="J21" s="47">
        <f>SUM(J16:J19)</f>
        <v>0</v>
      </c>
      <c r="K21" s="47">
        <f>SUM(K16:K19)</f>
        <v>0</v>
      </c>
      <c r="L21" s="48" t="str">
        <f>IF(K21&lt;&gt;0,(J21-K21)*100/K21,IF(AND(K21=0,J21&lt;&gt;0), " (+)    "," "))</f>
        <v xml:space="preserve"> </v>
      </c>
      <c r="M21" s="47">
        <f>SUM(M16:M19)</f>
        <v>9481</v>
      </c>
      <c r="N21" s="47">
        <f t="shared" ref="N21:R21" si="9">SUM(N16:N19)</f>
        <v>0</v>
      </c>
      <c r="O21" s="47">
        <f t="shared" si="9"/>
        <v>0</v>
      </c>
      <c r="P21" s="47">
        <f t="shared" si="9"/>
        <v>0</v>
      </c>
      <c r="Q21" s="47">
        <f t="shared" si="9"/>
        <v>0</v>
      </c>
      <c r="R21" s="47">
        <f t="shared" si="9"/>
        <v>0</v>
      </c>
      <c r="S21" s="69">
        <f>ROUND(N21*100/M21,3)</f>
        <v>0</v>
      </c>
      <c r="T21" s="69">
        <v>0</v>
      </c>
      <c r="U21" s="49" t="str">
        <f t="shared" si="2"/>
        <v xml:space="preserve"> </v>
      </c>
      <c r="V21" s="47">
        <f t="shared" ref="V21" si="10">SUM(V16:V19)</f>
        <v>0</v>
      </c>
    </row>
    <row r="22" spans="1:22" ht="19.5" customHeight="1" x14ac:dyDescent="0.25">
      <c r="A22" s="50"/>
      <c r="B22" s="51" t="s">
        <v>30</v>
      </c>
      <c r="C22" s="52">
        <f>SUM(C20:C21)</f>
        <v>0</v>
      </c>
      <c r="D22" s="52">
        <v>30</v>
      </c>
      <c r="E22" s="52">
        <f>SUM(E20:E21)</f>
        <v>-30</v>
      </c>
      <c r="F22" s="53">
        <f>IF(D22&lt;&gt;0,(C22-D22)*100/D22,IF(AND(D22=0,C22&lt;&gt;0), " (+)    "," "))</f>
        <v>-100</v>
      </c>
      <c r="G22" s="52">
        <f>SUM(G20:G21)</f>
        <v>0</v>
      </c>
      <c r="H22" s="52">
        <v>3</v>
      </c>
      <c r="I22" s="53">
        <f>IF(H22&lt;&gt;0,(G22-H22)*100/H22,IF(AND(H22=0,G22&lt;&gt;0), " (+)    "," "))</f>
        <v>-100</v>
      </c>
      <c r="J22" s="52">
        <f>SUM(J20:J21)</f>
        <v>0</v>
      </c>
      <c r="K22" s="52">
        <f>SUM(K20:K21)</f>
        <v>0</v>
      </c>
      <c r="L22" s="53" t="str">
        <f>IF(K22&lt;&gt;0,(J22-K22)*100/K22,IF(AND(K22=0,J22&lt;&gt;0), " (+)    "," "))</f>
        <v xml:space="preserve"> </v>
      </c>
      <c r="M22" s="52">
        <f>SUM(M20:M21)</f>
        <v>36549</v>
      </c>
      <c r="N22" s="52">
        <f t="shared" ref="N22:R22" si="11">SUM(N20:N21)</f>
        <v>0</v>
      </c>
      <c r="O22" s="52">
        <f t="shared" si="11"/>
        <v>0</v>
      </c>
      <c r="P22" s="52">
        <f t="shared" si="11"/>
        <v>0</v>
      </c>
      <c r="Q22" s="52">
        <f t="shared" si="11"/>
        <v>0</v>
      </c>
      <c r="R22" s="52">
        <f t="shared" si="11"/>
        <v>0</v>
      </c>
      <c r="S22" s="68">
        <f>ROUND(N22*100/M22,3)</f>
        <v>0</v>
      </c>
      <c r="T22" s="68">
        <v>6.9000000000000006E-2</v>
      </c>
      <c r="U22" s="54">
        <f t="shared" si="2"/>
        <v>-100</v>
      </c>
      <c r="V22" s="52">
        <f t="shared" ref="V22" si="12">SUM(V20:V21)</f>
        <v>20</v>
      </c>
    </row>
    <row r="23" spans="1:22" ht="16.5" x14ac:dyDescent="0.3">
      <c r="A23" s="2"/>
      <c r="B23" s="2"/>
      <c r="C23" s="2"/>
      <c r="D23" s="3"/>
      <c r="E23" s="3"/>
      <c r="F23" s="3"/>
      <c r="G23" s="1"/>
      <c r="H23" s="3"/>
      <c r="I23" s="3"/>
      <c r="J23" s="1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3"/>
    </row>
    <row r="24" spans="1:22" ht="14.25" x14ac:dyDescent="0.25">
      <c r="A24" s="13"/>
      <c r="B24" s="17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6"/>
      <c r="T24" s="16"/>
      <c r="U24" s="16"/>
      <c r="V24" s="15"/>
    </row>
  </sheetData>
  <dataConsolidate/>
  <mergeCells count="8">
    <mergeCell ref="A1:V1"/>
    <mergeCell ref="A3:A4"/>
    <mergeCell ref="B3:B4"/>
    <mergeCell ref="C3:F3"/>
    <mergeCell ref="G3:I3"/>
    <mergeCell ref="J3:L3"/>
    <mergeCell ref="M3:U3"/>
    <mergeCell ref="V3:V4"/>
  </mergeCells>
  <printOptions horizontalCentered="1"/>
  <pageMargins left="0" right="0.43307086614173229" top="0.5511811023622047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6"/>
  <sheetViews>
    <sheetView topLeftCell="A16" zoomScaleNormal="100" workbookViewId="0">
      <selection activeCell="M22" sqref="M22"/>
    </sheetView>
  </sheetViews>
  <sheetFormatPr defaultColWidth="9.7109375" defaultRowHeight="17.25" x14ac:dyDescent="0.3"/>
  <cols>
    <col min="1" max="1" width="5" style="5" customWidth="1"/>
    <col min="2" max="2" width="13.5703125" style="5" customWidth="1"/>
    <col min="3" max="3" width="6.5703125" style="6" customWidth="1"/>
    <col min="4" max="5" width="6.85546875" style="6" customWidth="1"/>
    <col min="6" max="6" width="8.140625" style="6" customWidth="1"/>
    <col min="7" max="7" width="6.7109375" style="6" customWidth="1"/>
    <col min="8" max="8" width="6.85546875" style="6" customWidth="1"/>
    <col min="9" max="9" width="8.140625" style="6" customWidth="1"/>
    <col min="10" max="10" width="6" style="6" customWidth="1"/>
    <col min="11" max="11" width="5.42578125" style="6" customWidth="1"/>
    <col min="12" max="12" width="8.5703125" style="6" customWidth="1"/>
    <col min="13" max="13" width="7.85546875" style="6" customWidth="1"/>
    <col min="14" max="15" width="5.85546875" style="6" customWidth="1"/>
    <col min="16" max="16" width="4.7109375" style="6" customWidth="1"/>
    <col min="17" max="18" width="4.5703125" style="6" customWidth="1"/>
    <col min="19" max="19" width="8.140625" style="7" customWidth="1"/>
    <col min="20" max="20" width="8" style="7" customWidth="1"/>
    <col min="21" max="21" width="8.28515625" style="7" customWidth="1"/>
    <col min="22" max="22" width="9" style="6" customWidth="1"/>
    <col min="23" max="16384" width="9.7109375" style="1"/>
  </cols>
  <sheetData>
    <row r="1" spans="1:22" ht="23.25" customHeight="1" x14ac:dyDescent="0.3">
      <c r="A1" s="99" t="s">
        <v>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2" ht="16.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0"/>
      <c r="S2" s="9"/>
      <c r="T2" s="9"/>
      <c r="U2" s="9"/>
      <c r="V2" s="8"/>
    </row>
    <row r="3" spans="1:22" ht="29.25" customHeight="1" x14ac:dyDescent="0.25">
      <c r="A3" s="77" t="s">
        <v>0</v>
      </c>
      <c r="B3" s="89" t="s">
        <v>27</v>
      </c>
      <c r="C3" s="91" t="s">
        <v>25</v>
      </c>
      <c r="D3" s="92"/>
      <c r="E3" s="92"/>
      <c r="F3" s="93"/>
      <c r="G3" s="91" t="s">
        <v>24</v>
      </c>
      <c r="H3" s="92"/>
      <c r="I3" s="93"/>
      <c r="J3" s="91" t="s">
        <v>23</v>
      </c>
      <c r="K3" s="92"/>
      <c r="L3" s="93"/>
      <c r="M3" s="94" t="s">
        <v>22</v>
      </c>
      <c r="N3" s="95"/>
      <c r="O3" s="95"/>
      <c r="P3" s="95"/>
      <c r="Q3" s="95"/>
      <c r="R3" s="95"/>
      <c r="S3" s="95"/>
      <c r="T3" s="95"/>
      <c r="U3" s="96"/>
      <c r="V3" s="97" t="s">
        <v>21</v>
      </c>
    </row>
    <row r="4" spans="1:22" ht="33" customHeight="1" x14ac:dyDescent="0.25">
      <c r="A4" s="78"/>
      <c r="B4" s="90"/>
      <c r="C4" s="55">
        <v>45717</v>
      </c>
      <c r="D4" s="55">
        <v>45352</v>
      </c>
      <c r="E4" s="24" t="s">
        <v>26</v>
      </c>
      <c r="F4" s="56" t="s">
        <v>9</v>
      </c>
      <c r="G4" s="55">
        <v>45717</v>
      </c>
      <c r="H4" s="55">
        <v>45352</v>
      </c>
      <c r="I4" s="56" t="s">
        <v>9</v>
      </c>
      <c r="J4" s="55">
        <v>45717</v>
      </c>
      <c r="K4" s="55">
        <v>45352</v>
      </c>
      <c r="L4" s="56" t="s">
        <v>9</v>
      </c>
      <c r="M4" s="25" t="s">
        <v>31</v>
      </c>
      <c r="N4" s="56" t="s">
        <v>1</v>
      </c>
      <c r="O4" s="56" t="s">
        <v>2</v>
      </c>
      <c r="P4" s="56" t="s">
        <v>3</v>
      </c>
      <c r="Q4" s="56" t="s">
        <v>4</v>
      </c>
      <c r="R4" s="56" t="s">
        <v>5</v>
      </c>
      <c r="S4" s="56" t="s">
        <v>41</v>
      </c>
      <c r="T4" s="56" t="s">
        <v>33</v>
      </c>
      <c r="U4" s="56" t="s">
        <v>9</v>
      </c>
      <c r="V4" s="98"/>
    </row>
    <row r="5" spans="1:22" s="11" customFormat="1" ht="20.25" customHeight="1" x14ac:dyDescent="0.25">
      <c r="A5" s="57">
        <v>1</v>
      </c>
      <c r="B5" s="19" t="s">
        <v>12</v>
      </c>
      <c r="C5" s="64">
        <v>0</v>
      </c>
      <c r="D5" s="64">
        <v>0</v>
      </c>
      <c r="E5" s="28">
        <f>SUM(C5-D5)</f>
        <v>0</v>
      </c>
      <c r="F5" s="30" t="str">
        <f t="shared" ref="F5:F19" si="0">IF(D5&lt;&gt;0,(C5-D5)*100/D5,IF(AND(D5=0,C5&lt;&gt;0), " (+)    "," "))</f>
        <v xml:space="preserve"> </v>
      </c>
      <c r="G5" s="64">
        <v>0</v>
      </c>
      <c r="H5" s="64">
        <v>0</v>
      </c>
      <c r="I5" s="30" t="str">
        <f t="shared" ref="I5:I19" si="1">IF(H5&lt;&gt;0,(G5-H5)*100/H5,IF(AND(H5=0,G5&lt;&gt;0), " (+)    "," "))</f>
        <v xml:space="preserve"> </v>
      </c>
      <c r="J5" s="64">
        <v>0</v>
      </c>
      <c r="K5" s="64">
        <v>0</v>
      </c>
      <c r="L5" s="65" t="str">
        <f t="shared" ref="L5:L19" si="2">IF(K5&lt;&gt;0,(J5-K5)*100/K5,IF(AND(K5=0,J5&lt;&gt;0), " (+)    "," "))</f>
        <v xml:space="preserve"> </v>
      </c>
      <c r="M5" s="64">
        <v>2088</v>
      </c>
      <c r="N5" s="27">
        <f>SUM(O5:R5)</f>
        <v>0</v>
      </c>
      <c r="O5" s="27">
        <v>0</v>
      </c>
      <c r="P5" s="27">
        <v>0</v>
      </c>
      <c r="Q5" s="27">
        <v>0</v>
      </c>
      <c r="R5" s="27">
        <v>0</v>
      </c>
      <c r="S5" s="30">
        <f>ROUND(N5*100/M5, 2)</f>
        <v>0</v>
      </c>
      <c r="T5" s="58">
        <v>0</v>
      </c>
      <c r="U5" s="30" t="str">
        <f t="shared" ref="U5:U22" si="3">IF(T5&lt;&gt;0,(S5-T5)*100/T5,IF(AND(T5=0,S5&lt;&gt;0), " (+)    "," "))</f>
        <v xml:space="preserve"> </v>
      </c>
      <c r="V5" s="27">
        <v>0</v>
      </c>
    </row>
    <row r="6" spans="1:22" s="11" customFormat="1" ht="20.25" customHeight="1" x14ac:dyDescent="0.25">
      <c r="A6" s="57">
        <v>2</v>
      </c>
      <c r="B6" s="19" t="s">
        <v>13</v>
      </c>
      <c r="C6" s="66">
        <v>0</v>
      </c>
      <c r="D6" s="66">
        <v>0</v>
      </c>
      <c r="E6" s="28">
        <f t="shared" ref="E6:E19" si="4">SUM(C6-D6)</f>
        <v>0</v>
      </c>
      <c r="F6" s="30" t="str">
        <f t="shared" si="0"/>
        <v xml:space="preserve"> </v>
      </c>
      <c r="G6" s="66">
        <v>0</v>
      </c>
      <c r="H6" s="66">
        <v>0</v>
      </c>
      <c r="I6" s="30" t="str">
        <f t="shared" si="1"/>
        <v xml:space="preserve"> </v>
      </c>
      <c r="J6" s="66">
        <v>0</v>
      </c>
      <c r="K6" s="66">
        <v>0</v>
      </c>
      <c r="L6" s="65" t="str">
        <f t="shared" si="2"/>
        <v xml:space="preserve"> </v>
      </c>
      <c r="M6" s="66">
        <v>2549</v>
      </c>
      <c r="N6" s="27">
        <f t="shared" ref="N6:N19" si="5">SUM(O6:R6)</f>
        <v>0</v>
      </c>
      <c r="O6" s="27">
        <v>0</v>
      </c>
      <c r="P6" s="27">
        <v>0</v>
      </c>
      <c r="Q6" s="27">
        <v>0</v>
      </c>
      <c r="R6" s="27">
        <v>0</v>
      </c>
      <c r="S6" s="30">
        <f t="shared" ref="S6:S19" si="6">ROUND(N6*100/M6, 2)</f>
        <v>0</v>
      </c>
      <c r="T6" s="58">
        <v>0</v>
      </c>
      <c r="U6" s="30" t="str">
        <f t="shared" si="3"/>
        <v xml:space="preserve"> </v>
      </c>
      <c r="V6" s="27">
        <v>0</v>
      </c>
    </row>
    <row r="7" spans="1:22" s="11" customFormat="1" ht="20.25" customHeight="1" x14ac:dyDescent="0.25">
      <c r="A7" s="57">
        <v>3</v>
      </c>
      <c r="B7" s="19" t="s">
        <v>47</v>
      </c>
      <c r="C7" s="66">
        <v>0</v>
      </c>
      <c r="D7" s="66">
        <v>1</v>
      </c>
      <c r="E7" s="28">
        <f t="shared" si="4"/>
        <v>-1</v>
      </c>
      <c r="F7" s="30">
        <f t="shared" si="0"/>
        <v>-100</v>
      </c>
      <c r="G7" s="66">
        <v>0</v>
      </c>
      <c r="H7" s="66">
        <v>1</v>
      </c>
      <c r="I7" s="30">
        <f t="shared" si="1"/>
        <v>-100</v>
      </c>
      <c r="J7" s="66">
        <v>0</v>
      </c>
      <c r="K7" s="66">
        <v>0</v>
      </c>
      <c r="L7" s="65" t="str">
        <f t="shared" si="2"/>
        <v xml:space="preserve"> </v>
      </c>
      <c r="M7" s="66">
        <v>692</v>
      </c>
      <c r="N7" s="27">
        <f t="shared" si="5"/>
        <v>0</v>
      </c>
      <c r="O7" s="27">
        <v>0</v>
      </c>
      <c r="P7" s="27">
        <v>0</v>
      </c>
      <c r="Q7" s="27">
        <v>0</v>
      </c>
      <c r="R7" s="27">
        <v>0</v>
      </c>
      <c r="S7" s="30">
        <f t="shared" si="6"/>
        <v>0</v>
      </c>
      <c r="T7" s="58">
        <v>0.17</v>
      </c>
      <c r="U7" s="30">
        <f t="shared" si="3"/>
        <v>-99.999999999999986</v>
      </c>
      <c r="V7" s="27">
        <v>0</v>
      </c>
    </row>
    <row r="8" spans="1:22" s="11" customFormat="1" ht="20.25" customHeight="1" x14ac:dyDescent="0.25">
      <c r="A8" s="57">
        <v>4</v>
      </c>
      <c r="B8" s="19" t="s">
        <v>14</v>
      </c>
      <c r="C8" s="66">
        <v>0</v>
      </c>
      <c r="D8" s="66">
        <v>0</v>
      </c>
      <c r="E8" s="28">
        <f t="shared" si="4"/>
        <v>0</v>
      </c>
      <c r="F8" s="30" t="str">
        <f t="shared" si="0"/>
        <v xml:space="preserve"> </v>
      </c>
      <c r="G8" s="66">
        <v>0</v>
      </c>
      <c r="H8" s="66">
        <v>0</v>
      </c>
      <c r="I8" s="30" t="str">
        <f t="shared" si="1"/>
        <v xml:space="preserve"> </v>
      </c>
      <c r="J8" s="66">
        <v>0</v>
      </c>
      <c r="K8" s="66">
        <v>0</v>
      </c>
      <c r="L8" s="65" t="str">
        <f t="shared" si="2"/>
        <v xml:space="preserve"> </v>
      </c>
      <c r="M8" s="66">
        <v>27</v>
      </c>
      <c r="N8" s="27">
        <f t="shared" si="5"/>
        <v>0</v>
      </c>
      <c r="O8" s="27">
        <v>0</v>
      </c>
      <c r="P8" s="27">
        <v>0</v>
      </c>
      <c r="Q8" s="27">
        <v>0</v>
      </c>
      <c r="R8" s="27">
        <v>0</v>
      </c>
      <c r="S8" s="30">
        <f t="shared" si="6"/>
        <v>0</v>
      </c>
      <c r="T8" s="58">
        <v>0</v>
      </c>
      <c r="U8" s="30" t="str">
        <f t="shared" si="3"/>
        <v xml:space="preserve"> </v>
      </c>
      <c r="V8" s="27">
        <v>0</v>
      </c>
    </row>
    <row r="9" spans="1:22" s="11" customFormat="1" ht="20.25" customHeight="1" x14ac:dyDescent="0.25">
      <c r="A9" s="57">
        <v>5</v>
      </c>
      <c r="B9" s="19" t="s">
        <v>15</v>
      </c>
      <c r="C9" s="66">
        <v>0</v>
      </c>
      <c r="D9" s="66">
        <v>0</v>
      </c>
      <c r="E9" s="28">
        <f t="shared" si="4"/>
        <v>0</v>
      </c>
      <c r="F9" s="30" t="str">
        <f t="shared" si="0"/>
        <v xml:space="preserve"> </v>
      </c>
      <c r="G9" s="66">
        <v>0</v>
      </c>
      <c r="H9" s="66">
        <v>0</v>
      </c>
      <c r="I9" s="30" t="str">
        <f t="shared" si="1"/>
        <v xml:space="preserve"> </v>
      </c>
      <c r="J9" s="66">
        <v>0</v>
      </c>
      <c r="K9" s="66">
        <v>0</v>
      </c>
      <c r="L9" s="65" t="str">
        <f t="shared" si="2"/>
        <v xml:space="preserve"> </v>
      </c>
      <c r="M9" s="66">
        <v>3297</v>
      </c>
      <c r="N9" s="27">
        <f t="shared" si="5"/>
        <v>0</v>
      </c>
      <c r="O9" s="27">
        <v>0</v>
      </c>
      <c r="P9" s="27">
        <v>0</v>
      </c>
      <c r="Q9" s="27">
        <v>0</v>
      </c>
      <c r="R9" s="27">
        <v>0</v>
      </c>
      <c r="S9" s="30">
        <f t="shared" si="6"/>
        <v>0</v>
      </c>
      <c r="T9" s="58">
        <v>0</v>
      </c>
      <c r="U9" s="30" t="str">
        <f t="shared" si="3"/>
        <v xml:space="preserve"> </v>
      </c>
      <c r="V9" s="27">
        <v>0</v>
      </c>
    </row>
    <row r="10" spans="1:22" s="11" customFormat="1" ht="20.25" customHeight="1" x14ac:dyDescent="0.25">
      <c r="A10" s="57">
        <v>6</v>
      </c>
      <c r="B10" s="19" t="s">
        <v>16</v>
      </c>
      <c r="C10" s="66">
        <v>0</v>
      </c>
      <c r="D10" s="66">
        <v>0</v>
      </c>
      <c r="E10" s="28">
        <f t="shared" si="4"/>
        <v>0</v>
      </c>
      <c r="F10" s="30" t="str">
        <f t="shared" si="0"/>
        <v xml:space="preserve"> </v>
      </c>
      <c r="G10" s="66">
        <v>0</v>
      </c>
      <c r="H10" s="66">
        <v>0</v>
      </c>
      <c r="I10" s="30" t="str">
        <f t="shared" si="1"/>
        <v xml:space="preserve"> </v>
      </c>
      <c r="J10" s="66">
        <v>0</v>
      </c>
      <c r="K10" s="66">
        <v>0</v>
      </c>
      <c r="L10" s="65" t="str">
        <f t="shared" si="2"/>
        <v xml:space="preserve"> </v>
      </c>
      <c r="M10" s="66">
        <v>2299</v>
      </c>
      <c r="N10" s="27">
        <f t="shared" si="5"/>
        <v>0</v>
      </c>
      <c r="O10" s="27">
        <v>0</v>
      </c>
      <c r="P10" s="27">
        <v>0</v>
      </c>
      <c r="Q10" s="27">
        <v>0</v>
      </c>
      <c r="R10" s="27">
        <v>0</v>
      </c>
      <c r="S10" s="30">
        <f t="shared" si="6"/>
        <v>0</v>
      </c>
      <c r="T10" s="58">
        <v>0</v>
      </c>
      <c r="U10" s="30" t="str">
        <f t="shared" si="3"/>
        <v xml:space="preserve"> </v>
      </c>
      <c r="V10" s="27">
        <v>0</v>
      </c>
    </row>
    <row r="11" spans="1:22" s="11" customFormat="1" ht="20.25" customHeight="1" x14ac:dyDescent="0.25">
      <c r="A11" s="57">
        <v>7</v>
      </c>
      <c r="B11" s="19" t="s">
        <v>17</v>
      </c>
      <c r="C11" s="66">
        <v>0</v>
      </c>
      <c r="D11" s="66">
        <v>0</v>
      </c>
      <c r="E11" s="28">
        <f t="shared" si="4"/>
        <v>0</v>
      </c>
      <c r="F11" s="30" t="str">
        <f t="shared" si="0"/>
        <v xml:space="preserve"> </v>
      </c>
      <c r="G11" s="66">
        <v>0</v>
      </c>
      <c r="H11" s="66">
        <v>0</v>
      </c>
      <c r="I11" s="30" t="str">
        <f t="shared" si="1"/>
        <v xml:space="preserve"> </v>
      </c>
      <c r="J11" s="66">
        <v>0</v>
      </c>
      <c r="K11" s="66">
        <v>0</v>
      </c>
      <c r="L11" s="65" t="str">
        <f t="shared" si="2"/>
        <v xml:space="preserve"> </v>
      </c>
      <c r="M11" s="66">
        <v>3203</v>
      </c>
      <c r="N11" s="27">
        <f t="shared" si="5"/>
        <v>0</v>
      </c>
      <c r="O11" s="27">
        <v>0</v>
      </c>
      <c r="P11" s="27">
        <v>0</v>
      </c>
      <c r="Q11" s="27">
        <v>0</v>
      </c>
      <c r="R11" s="27">
        <v>0</v>
      </c>
      <c r="S11" s="30">
        <f t="shared" si="6"/>
        <v>0</v>
      </c>
      <c r="T11" s="58">
        <v>0</v>
      </c>
      <c r="U11" s="30" t="str">
        <f t="shared" si="3"/>
        <v xml:space="preserve"> </v>
      </c>
      <c r="V11" s="27">
        <v>0</v>
      </c>
    </row>
    <row r="12" spans="1:22" s="11" customFormat="1" ht="20.25" customHeight="1" x14ac:dyDescent="0.25">
      <c r="A12" s="57">
        <v>8</v>
      </c>
      <c r="B12" s="19" t="s">
        <v>18</v>
      </c>
      <c r="C12" s="66">
        <v>0</v>
      </c>
      <c r="D12" s="66">
        <v>0</v>
      </c>
      <c r="E12" s="28">
        <f t="shared" si="4"/>
        <v>0</v>
      </c>
      <c r="F12" s="30" t="str">
        <f t="shared" si="0"/>
        <v xml:space="preserve"> </v>
      </c>
      <c r="G12" s="66">
        <v>0</v>
      </c>
      <c r="H12" s="66">
        <v>0</v>
      </c>
      <c r="I12" s="30" t="str">
        <f t="shared" si="1"/>
        <v xml:space="preserve"> </v>
      </c>
      <c r="J12" s="66">
        <v>0</v>
      </c>
      <c r="K12" s="66">
        <v>0</v>
      </c>
      <c r="L12" s="65" t="str">
        <f t="shared" si="2"/>
        <v xml:space="preserve"> </v>
      </c>
      <c r="M12" s="66">
        <v>3800</v>
      </c>
      <c r="N12" s="27">
        <f t="shared" si="5"/>
        <v>0</v>
      </c>
      <c r="O12" s="27">
        <v>0</v>
      </c>
      <c r="P12" s="27">
        <v>0</v>
      </c>
      <c r="Q12" s="27">
        <v>0</v>
      </c>
      <c r="R12" s="27">
        <v>0</v>
      </c>
      <c r="S12" s="30">
        <f t="shared" si="6"/>
        <v>0</v>
      </c>
      <c r="T12" s="58">
        <v>0</v>
      </c>
      <c r="U12" s="30" t="str">
        <f t="shared" si="3"/>
        <v xml:space="preserve"> </v>
      </c>
      <c r="V12" s="27">
        <v>0</v>
      </c>
    </row>
    <row r="13" spans="1:22" s="11" customFormat="1" ht="20.25" customHeight="1" x14ac:dyDescent="0.25">
      <c r="A13" s="57">
        <v>9</v>
      </c>
      <c r="B13" s="19" t="s">
        <v>28</v>
      </c>
      <c r="C13" s="66">
        <v>0</v>
      </c>
      <c r="D13" s="66">
        <v>22</v>
      </c>
      <c r="E13" s="28">
        <f t="shared" si="4"/>
        <v>-22</v>
      </c>
      <c r="F13" s="30">
        <f t="shared" si="0"/>
        <v>-100</v>
      </c>
      <c r="G13" s="66">
        <v>0</v>
      </c>
      <c r="H13" s="66">
        <v>1</v>
      </c>
      <c r="I13" s="30">
        <f t="shared" si="1"/>
        <v>-100</v>
      </c>
      <c r="J13" s="66">
        <v>0</v>
      </c>
      <c r="K13" s="66">
        <v>0</v>
      </c>
      <c r="L13" s="65" t="str">
        <f t="shared" si="2"/>
        <v xml:space="preserve"> </v>
      </c>
      <c r="M13" s="66">
        <v>4638</v>
      </c>
      <c r="N13" s="27">
        <f t="shared" si="5"/>
        <v>0</v>
      </c>
      <c r="O13" s="27">
        <v>0</v>
      </c>
      <c r="P13" s="27">
        <v>0</v>
      </c>
      <c r="Q13" s="27">
        <v>0</v>
      </c>
      <c r="R13" s="27">
        <v>0</v>
      </c>
      <c r="S13" s="30">
        <f t="shared" si="6"/>
        <v>0</v>
      </c>
      <c r="T13" s="58">
        <v>0.45</v>
      </c>
      <c r="U13" s="30">
        <f t="shared" si="3"/>
        <v>-100</v>
      </c>
      <c r="V13" s="27">
        <v>0</v>
      </c>
    </row>
    <row r="14" spans="1:22" s="11" customFormat="1" ht="20.25" customHeight="1" x14ac:dyDescent="0.25">
      <c r="A14" s="57">
        <v>10</v>
      </c>
      <c r="B14" s="19" t="s">
        <v>19</v>
      </c>
      <c r="C14" s="66">
        <v>0</v>
      </c>
      <c r="D14" s="66">
        <v>0</v>
      </c>
      <c r="E14" s="28">
        <f t="shared" si="4"/>
        <v>0</v>
      </c>
      <c r="F14" s="30" t="str">
        <f t="shared" si="0"/>
        <v xml:space="preserve"> </v>
      </c>
      <c r="G14" s="66">
        <v>0</v>
      </c>
      <c r="H14" s="66">
        <v>0</v>
      </c>
      <c r="I14" s="30" t="str">
        <f t="shared" si="1"/>
        <v xml:space="preserve"> </v>
      </c>
      <c r="J14" s="66">
        <v>0</v>
      </c>
      <c r="K14" s="66">
        <v>0</v>
      </c>
      <c r="L14" s="65" t="str">
        <f t="shared" si="2"/>
        <v xml:space="preserve"> </v>
      </c>
      <c r="M14" s="66">
        <v>2319</v>
      </c>
      <c r="N14" s="27">
        <f t="shared" si="5"/>
        <v>0</v>
      </c>
      <c r="O14" s="27">
        <v>0</v>
      </c>
      <c r="P14" s="27">
        <v>0</v>
      </c>
      <c r="Q14" s="27">
        <v>0</v>
      </c>
      <c r="R14" s="27">
        <v>0</v>
      </c>
      <c r="S14" s="30">
        <f t="shared" si="6"/>
        <v>0</v>
      </c>
      <c r="T14" s="58">
        <v>0</v>
      </c>
      <c r="U14" s="30" t="str">
        <f t="shared" si="3"/>
        <v xml:space="preserve"> </v>
      </c>
      <c r="V14" s="27">
        <v>0</v>
      </c>
    </row>
    <row r="15" spans="1:22" s="11" customFormat="1" ht="20.25" customHeight="1" x14ac:dyDescent="0.25">
      <c r="A15" s="57">
        <v>11</v>
      </c>
      <c r="B15" s="19" t="s">
        <v>20</v>
      </c>
      <c r="C15" s="66">
        <v>0</v>
      </c>
      <c r="D15" s="66">
        <v>0</v>
      </c>
      <c r="E15" s="28">
        <f t="shared" si="4"/>
        <v>0</v>
      </c>
      <c r="F15" s="30" t="str">
        <f t="shared" si="0"/>
        <v xml:space="preserve"> </v>
      </c>
      <c r="G15" s="66">
        <v>0</v>
      </c>
      <c r="H15" s="66">
        <v>0</v>
      </c>
      <c r="I15" s="30" t="str">
        <f t="shared" si="1"/>
        <v xml:space="preserve"> </v>
      </c>
      <c r="J15" s="66">
        <v>0</v>
      </c>
      <c r="K15" s="66">
        <v>0</v>
      </c>
      <c r="L15" s="65" t="str">
        <f t="shared" si="2"/>
        <v xml:space="preserve"> </v>
      </c>
      <c r="M15" s="66">
        <v>3488</v>
      </c>
      <c r="N15" s="27">
        <f t="shared" si="5"/>
        <v>0</v>
      </c>
      <c r="O15" s="66">
        <v>0</v>
      </c>
      <c r="P15" s="27">
        <v>0</v>
      </c>
      <c r="Q15" s="27">
        <v>0</v>
      </c>
      <c r="R15" s="27">
        <v>0</v>
      </c>
      <c r="S15" s="30">
        <f t="shared" si="6"/>
        <v>0</v>
      </c>
      <c r="T15" s="58">
        <v>0</v>
      </c>
      <c r="U15" s="30" t="str">
        <f t="shared" si="3"/>
        <v xml:space="preserve"> </v>
      </c>
      <c r="V15" s="27">
        <v>0</v>
      </c>
    </row>
    <row r="16" spans="1:22" s="11" customFormat="1" ht="20.25" customHeight="1" x14ac:dyDescent="0.25">
      <c r="A16" s="57">
        <v>12</v>
      </c>
      <c r="B16" s="19" t="s">
        <v>6</v>
      </c>
      <c r="C16" s="66">
        <v>0</v>
      </c>
      <c r="D16" s="66">
        <v>0</v>
      </c>
      <c r="E16" s="28">
        <f t="shared" si="4"/>
        <v>0</v>
      </c>
      <c r="F16" s="30" t="str">
        <f t="shared" si="0"/>
        <v xml:space="preserve"> </v>
      </c>
      <c r="G16" s="66">
        <v>0</v>
      </c>
      <c r="H16" s="66">
        <v>0</v>
      </c>
      <c r="I16" s="30" t="str">
        <f t="shared" si="1"/>
        <v xml:space="preserve"> </v>
      </c>
      <c r="J16" s="66">
        <v>0</v>
      </c>
      <c r="K16" s="66">
        <v>0</v>
      </c>
      <c r="L16" s="65" t="str">
        <f t="shared" si="2"/>
        <v xml:space="preserve"> </v>
      </c>
      <c r="M16" s="66">
        <v>2642</v>
      </c>
      <c r="N16" s="27">
        <f t="shared" si="5"/>
        <v>0</v>
      </c>
      <c r="O16" s="66">
        <v>0</v>
      </c>
      <c r="P16" s="27">
        <v>0</v>
      </c>
      <c r="Q16" s="27">
        <v>0</v>
      </c>
      <c r="R16" s="27">
        <v>0</v>
      </c>
      <c r="S16" s="30">
        <f t="shared" si="6"/>
        <v>0</v>
      </c>
      <c r="T16" s="58">
        <v>0</v>
      </c>
      <c r="U16" s="30" t="str">
        <f t="shared" si="3"/>
        <v xml:space="preserve"> </v>
      </c>
      <c r="V16" s="27">
        <v>0</v>
      </c>
    </row>
    <row r="17" spans="1:22" s="11" customFormat="1" ht="20.25" customHeight="1" x14ac:dyDescent="0.25">
      <c r="A17" s="57">
        <v>13</v>
      </c>
      <c r="B17" s="20" t="s">
        <v>7</v>
      </c>
      <c r="C17" s="66">
        <v>0</v>
      </c>
      <c r="D17" s="66">
        <v>0</v>
      </c>
      <c r="E17" s="28">
        <f t="shared" si="4"/>
        <v>0</v>
      </c>
      <c r="F17" s="30" t="str">
        <f t="shared" si="0"/>
        <v xml:space="preserve"> </v>
      </c>
      <c r="G17" s="66">
        <v>0</v>
      </c>
      <c r="H17" s="66">
        <v>0</v>
      </c>
      <c r="I17" s="30" t="str">
        <f t="shared" si="1"/>
        <v xml:space="preserve"> </v>
      </c>
      <c r="J17" s="66">
        <v>0</v>
      </c>
      <c r="K17" s="66">
        <v>0</v>
      </c>
      <c r="L17" s="65" t="str">
        <f t="shared" si="2"/>
        <v xml:space="preserve"> </v>
      </c>
      <c r="M17" s="66">
        <v>1029</v>
      </c>
      <c r="N17" s="27">
        <f t="shared" si="5"/>
        <v>0</v>
      </c>
      <c r="O17" s="66">
        <v>0</v>
      </c>
      <c r="P17" s="27">
        <v>0</v>
      </c>
      <c r="Q17" s="27">
        <v>0</v>
      </c>
      <c r="R17" s="27">
        <v>0</v>
      </c>
      <c r="S17" s="30">
        <f t="shared" si="6"/>
        <v>0</v>
      </c>
      <c r="T17" s="58">
        <v>0</v>
      </c>
      <c r="U17" s="30" t="str">
        <f t="shared" si="3"/>
        <v xml:space="preserve"> </v>
      </c>
      <c r="V17" s="27">
        <v>0</v>
      </c>
    </row>
    <row r="18" spans="1:22" s="11" customFormat="1" ht="20.25" customHeight="1" x14ac:dyDescent="0.25">
      <c r="A18" s="57">
        <v>14</v>
      </c>
      <c r="B18" s="20" t="s">
        <v>10</v>
      </c>
      <c r="C18" s="66">
        <v>0</v>
      </c>
      <c r="D18" s="66">
        <v>1</v>
      </c>
      <c r="E18" s="28">
        <f t="shared" si="4"/>
        <v>-1</v>
      </c>
      <c r="F18" s="30">
        <f t="shared" si="0"/>
        <v>-100</v>
      </c>
      <c r="G18" s="66">
        <v>0</v>
      </c>
      <c r="H18" s="66">
        <v>0</v>
      </c>
      <c r="I18" s="30" t="str">
        <f t="shared" si="1"/>
        <v xml:space="preserve"> </v>
      </c>
      <c r="J18" s="66">
        <v>0</v>
      </c>
      <c r="K18" s="66">
        <v>0</v>
      </c>
      <c r="L18" s="65" t="str">
        <f t="shared" si="2"/>
        <v xml:space="preserve"> </v>
      </c>
      <c r="M18" s="66">
        <v>5193</v>
      </c>
      <c r="N18" s="27">
        <f t="shared" si="5"/>
        <v>0</v>
      </c>
      <c r="O18" s="66">
        <v>0</v>
      </c>
      <c r="P18" s="27">
        <v>0</v>
      </c>
      <c r="Q18" s="27">
        <v>0</v>
      </c>
      <c r="R18" s="27">
        <v>0</v>
      </c>
      <c r="S18" s="30">
        <f t="shared" si="6"/>
        <v>0</v>
      </c>
      <c r="T18" s="58">
        <v>0.01</v>
      </c>
      <c r="U18" s="30">
        <f t="shared" si="3"/>
        <v>-100</v>
      </c>
      <c r="V18" s="27">
        <v>0</v>
      </c>
    </row>
    <row r="19" spans="1:22" s="11" customFormat="1" ht="20.25" customHeight="1" x14ac:dyDescent="0.25">
      <c r="A19" s="57">
        <v>15</v>
      </c>
      <c r="B19" s="21" t="s">
        <v>11</v>
      </c>
      <c r="C19" s="67">
        <v>0</v>
      </c>
      <c r="D19" s="67">
        <v>0</v>
      </c>
      <c r="E19" s="28">
        <f t="shared" si="4"/>
        <v>0</v>
      </c>
      <c r="F19" s="30" t="str">
        <f t="shared" si="0"/>
        <v xml:space="preserve"> </v>
      </c>
      <c r="G19" s="67">
        <v>0</v>
      </c>
      <c r="H19" s="67">
        <v>0</v>
      </c>
      <c r="I19" s="30" t="str">
        <f t="shared" si="1"/>
        <v xml:space="preserve"> </v>
      </c>
      <c r="J19" s="67">
        <v>0</v>
      </c>
      <c r="K19" s="67">
        <v>0</v>
      </c>
      <c r="L19" s="65" t="str">
        <f t="shared" si="2"/>
        <v xml:space="preserve"> </v>
      </c>
      <c r="M19" s="67">
        <v>1464</v>
      </c>
      <c r="N19" s="27">
        <f t="shared" si="5"/>
        <v>0</v>
      </c>
      <c r="O19" s="67">
        <v>0</v>
      </c>
      <c r="P19" s="38">
        <v>0</v>
      </c>
      <c r="Q19" s="38">
        <v>0</v>
      </c>
      <c r="R19" s="38">
        <v>0</v>
      </c>
      <c r="S19" s="39">
        <f t="shared" si="6"/>
        <v>0</v>
      </c>
      <c r="T19" s="62">
        <v>0</v>
      </c>
      <c r="U19" s="30" t="str">
        <f t="shared" si="3"/>
        <v xml:space="preserve"> </v>
      </c>
      <c r="V19" s="38">
        <v>0</v>
      </c>
    </row>
    <row r="20" spans="1:22" s="12" customFormat="1" ht="20.25" customHeight="1" x14ac:dyDescent="0.3">
      <c r="A20" s="59"/>
      <c r="B20" s="41" t="s">
        <v>8</v>
      </c>
      <c r="C20" s="42">
        <f>SUM(C5:C15)</f>
        <v>0</v>
      </c>
      <c r="D20" s="42">
        <f>SUM(D5:D15)</f>
        <v>23</v>
      </c>
      <c r="E20" s="42">
        <f>SUM(E5:E15)</f>
        <v>-23</v>
      </c>
      <c r="F20" s="44">
        <f>IF(D20&lt;&gt;0,(C20-D20)*100/D20,IF(AND(D20=0,C20&lt;&gt;0), " (+)    "," "))</f>
        <v>-100</v>
      </c>
      <c r="G20" s="42">
        <f>SUM(G5:G15)</f>
        <v>0</v>
      </c>
      <c r="H20" s="42">
        <v>2</v>
      </c>
      <c r="I20" s="44">
        <f>IF(H20&lt;&gt;0,(G20-H20)*100/H20,IF(AND(H20=0,G20&lt;&gt;0), " (+)    "," "))</f>
        <v>-100</v>
      </c>
      <c r="J20" s="42">
        <f>SUM(J5:J15)</f>
        <v>0</v>
      </c>
      <c r="K20" s="42">
        <f>SUM(K5:K15)</f>
        <v>0</v>
      </c>
      <c r="L20" s="44" t="str">
        <f>IF(K20&lt;&gt;0,(J20-K20)*100/K20,IF(AND(K20=0,J20&lt;&gt;0), " (+)    "," "))</f>
        <v xml:space="preserve"> </v>
      </c>
      <c r="M20" s="42">
        <f t="shared" ref="M20:R20" si="7">SUM(M5:M15)</f>
        <v>28400</v>
      </c>
      <c r="N20" s="42">
        <f t="shared" si="7"/>
        <v>0</v>
      </c>
      <c r="O20" s="42">
        <f t="shared" si="7"/>
        <v>0</v>
      </c>
      <c r="P20" s="42">
        <f t="shared" si="7"/>
        <v>0</v>
      </c>
      <c r="Q20" s="42">
        <f t="shared" si="7"/>
        <v>0</v>
      </c>
      <c r="R20" s="42">
        <f t="shared" si="7"/>
        <v>0</v>
      </c>
      <c r="S20" s="63">
        <f>ROUND(N20*100/M20,3)</f>
        <v>0</v>
      </c>
      <c r="T20" s="70">
        <v>8.4000000000000005E-2</v>
      </c>
      <c r="U20" s="44">
        <f t="shared" si="3"/>
        <v>-100</v>
      </c>
      <c r="V20" s="42">
        <f>SUM(V5:V15)</f>
        <v>0</v>
      </c>
    </row>
    <row r="21" spans="1:22" s="12" customFormat="1" ht="20.25" customHeight="1" x14ac:dyDescent="0.3">
      <c r="A21" s="60"/>
      <c r="B21" s="46" t="s">
        <v>29</v>
      </c>
      <c r="C21" s="47">
        <f>SUM(C16:C19)</f>
        <v>0</v>
      </c>
      <c r="D21" s="47">
        <f>SUM(D16:D19)</f>
        <v>1</v>
      </c>
      <c r="E21" s="47">
        <f>SUM(E16:E19)</f>
        <v>-1</v>
      </c>
      <c r="F21" s="49">
        <f>IF(D21&lt;&gt;0,(C21-D21)*100/D21,IF(AND(D21=0,C21&lt;&gt;0), " (+)    "," "))</f>
        <v>-100</v>
      </c>
      <c r="G21" s="47">
        <f>SUM(G16:G19)</f>
        <v>0</v>
      </c>
      <c r="H21" s="47">
        <v>0</v>
      </c>
      <c r="I21" s="49" t="str">
        <f>IF(H21&lt;&gt;0,(G21-H21)*100/H21,IF(AND(H21=0,G21&lt;&gt;0), " (+)    "," "))</f>
        <v xml:space="preserve"> </v>
      </c>
      <c r="J21" s="47">
        <f>SUM(J16:J19)</f>
        <v>0</v>
      </c>
      <c r="K21" s="47">
        <f>SUM(K16:K19)</f>
        <v>0</v>
      </c>
      <c r="L21" s="49" t="str">
        <f>IF(K21&lt;&gt;0,(J21-K21)*100/K21,IF(AND(K21=0,J21&lt;&gt;0), " (+)    "," "))</f>
        <v xml:space="preserve"> </v>
      </c>
      <c r="M21" s="47">
        <f t="shared" ref="M21:R21" si="8">SUM(M16:M19)</f>
        <v>10328</v>
      </c>
      <c r="N21" s="47">
        <f t="shared" si="8"/>
        <v>0</v>
      </c>
      <c r="O21" s="47">
        <f t="shared" si="8"/>
        <v>0</v>
      </c>
      <c r="P21" s="47">
        <f t="shared" si="8"/>
        <v>0</v>
      </c>
      <c r="Q21" s="47">
        <f t="shared" si="8"/>
        <v>0</v>
      </c>
      <c r="R21" s="47">
        <f t="shared" si="8"/>
        <v>0</v>
      </c>
      <c r="S21" s="69">
        <f>ROUND(N21*100/M21,3)</f>
        <v>0</v>
      </c>
      <c r="T21" s="71">
        <v>8.0000000000000002E-3</v>
      </c>
      <c r="U21" s="49">
        <f t="shared" si="3"/>
        <v>-100</v>
      </c>
      <c r="V21" s="47">
        <f>SUM(V16:V19)</f>
        <v>0</v>
      </c>
    </row>
    <row r="22" spans="1:22" s="12" customFormat="1" ht="20.25" customHeight="1" x14ac:dyDescent="0.3">
      <c r="A22" s="61"/>
      <c r="B22" s="51" t="s">
        <v>30</v>
      </c>
      <c r="C22" s="52">
        <f>SUM(C20:C21)</f>
        <v>0</v>
      </c>
      <c r="D22" s="52">
        <f>SUM(D20:D21)</f>
        <v>24</v>
      </c>
      <c r="E22" s="52">
        <f>SUM(E20:E21)</f>
        <v>-24</v>
      </c>
      <c r="F22" s="54">
        <f>IF(D22&lt;&gt;0,(C22-D22)*100/D22,IF(AND(D22=0,C22&lt;&gt;0), " (+)    "," "))</f>
        <v>-100</v>
      </c>
      <c r="G22" s="52">
        <f>SUM(G20:G21)</f>
        <v>0</v>
      </c>
      <c r="H22" s="52">
        <v>2</v>
      </c>
      <c r="I22" s="54">
        <f>IF(H22&lt;&gt;0,(G22-H22)*100/H22,IF(AND(H22=0,G22&lt;&gt;0), " (+)    "," "))</f>
        <v>-100</v>
      </c>
      <c r="J22" s="52">
        <f>SUM(J20:J21)</f>
        <v>0</v>
      </c>
      <c r="K22" s="52">
        <f>SUM(K20:K21)</f>
        <v>0</v>
      </c>
      <c r="L22" s="54" t="str">
        <f>IF(K22&lt;&gt;0,(J22-K22)*100/K22,IF(AND(K22=0,J22&lt;&gt;0), " (+)    "," "))</f>
        <v xml:space="preserve"> </v>
      </c>
      <c r="M22" s="52">
        <f t="shared" ref="M22:R22" si="9">SUM(M20:M21)</f>
        <v>38728</v>
      </c>
      <c r="N22" s="52">
        <f t="shared" si="9"/>
        <v>0</v>
      </c>
      <c r="O22" s="52">
        <f t="shared" si="9"/>
        <v>0</v>
      </c>
      <c r="P22" s="52">
        <f t="shared" si="9"/>
        <v>0</v>
      </c>
      <c r="Q22" s="52">
        <f t="shared" si="9"/>
        <v>0</v>
      </c>
      <c r="R22" s="52">
        <f t="shared" si="9"/>
        <v>0</v>
      </c>
      <c r="S22" s="68">
        <f>ROUND(N22*100/M22, 3)</f>
        <v>0</v>
      </c>
      <c r="T22" s="72">
        <v>6.0999999999999999E-2</v>
      </c>
      <c r="U22" s="54">
        <f t="shared" si="3"/>
        <v>-100</v>
      </c>
      <c r="V22" s="52">
        <f>SUM(V20:V21)</f>
        <v>0</v>
      </c>
    </row>
    <row r="23" spans="1:22" ht="16.5" x14ac:dyDescent="0.3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3"/>
    </row>
    <row r="24" spans="1:22" ht="16.5" x14ac:dyDescent="0.3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3"/>
    </row>
    <row r="25" spans="1:22" ht="16.5" x14ac:dyDescent="0.3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4"/>
      <c r="V25" s="3"/>
    </row>
    <row r="26" spans="1:22" ht="16.5" x14ac:dyDescent="0.3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  <c r="T26" s="4"/>
      <c r="U26" s="4"/>
      <c r="V26" s="3"/>
    </row>
    <row r="27" spans="1:22" ht="16.5" x14ac:dyDescent="0.3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4"/>
      <c r="U27" s="4"/>
      <c r="V27" s="3"/>
    </row>
    <row r="28" spans="1:22" ht="16.5" x14ac:dyDescent="0.3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  <c r="T28" s="4"/>
      <c r="U28" s="4"/>
      <c r="V28" s="3"/>
    </row>
    <row r="29" spans="1:22" ht="16.5" x14ac:dyDescent="0.3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  <c r="T29" s="4"/>
      <c r="U29" s="4"/>
      <c r="V29" s="3"/>
    </row>
    <row r="30" spans="1:22" ht="16.5" x14ac:dyDescent="0.3">
      <c r="A30" s="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  <c r="T30" s="4"/>
      <c r="U30" s="4"/>
      <c r="V30" s="3"/>
    </row>
    <row r="31" spans="1:22" ht="16.5" x14ac:dyDescent="0.3">
      <c r="A31" s="2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  <c r="T31" s="4"/>
      <c r="U31" s="4"/>
      <c r="V31" s="3"/>
    </row>
    <row r="32" spans="1:22" ht="16.5" x14ac:dyDescent="0.3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4"/>
      <c r="U32" s="4"/>
      <c r="V32" s="3"/>
    </row>
    <row r="33" spans="1:22" ht="16.5" x14ac:dyDescent="0.3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  <c r="T33" s="4"/>
      <c r="U33" s="4"/>
      <c r="V33" s="3"/>
    </row>
    <row r="34" spans="1:22" ht="16.5" x14ac:dyDescent="0.3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  <c r="T34" s="4"/>
      <c r="U34" s="4"/>
      <c r="V34" s="3"/>
    </row>
    <row r="35" spans="1:22" ht="16.5" x14ac:dyDescent="0.3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3"/>
    </row>
    <row r="36" spans="1:22" ht="16.5" x14ac:dyDescent="0.3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  <c r="T36" s="4"/>
      <c r="U36" s="4"/>
      <c r="V36" s="3"/>
    </row>
    <row r="37" spans="1:22" ht="16.5" x14ac:dyDescent="0.3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"/>
      <c r="U37" s="4"/>
      <c r="V37" s="3"/>
    </row>
    <row r="38" spans="1:22" ht="16.5" x14ac:dyDescent="0.3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4"/>
      <c r="U38" s="4"/>
      <c r="V38" s="3"/>
    </row>
    <row r="39" spans="1:22" ht="16.5" x14ac:dyDescent="0.3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  <c r="T39" s="4"/>
      <c r="U39" s="4"/>
      <c r="V39" s="3"/>
    </row>
    <row r="40" spans="1:22" ht="16.5" x14ac:dyDescent="0.3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4"/>
      <c r="U40" s="4"/>
      <c r="V40" s="3"/>
    </row>
    <row r="41" spans="1:22" ht="16.5" x14ac:dyDescent="0.3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3"/>
    </row>
    <row r="42" spans="1:22" ht="16.5" x14ac:dyDescent="0.3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/>
      <c r="U42" s="4"/>
      <c r="V42" s="3"/>
    </row>
    <row r="43" spans="1:22" ht="16.5" x14ac:dyDescent="0.3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/>
      <c r="U43" s="4"/>
      <c r="V43" s="3"/>
    </row>
    <row r="44" spans="1:22" ht="16.5" x14ac:dyDescent="0.3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4"/>
      <c r="V44" s="3"/>
    </row>
    <row r="45" spans="1:22" ht="16.5" x14ac:dyDescent="0.3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4"/>
      <c r="V45" s="3"/>
    </row>
    <row r="46" spans="1:22" ht="16.5" x14ac:dyDescent="0.3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4"/>
      <c r="V46" s="3"/>
    </row>
  </sheetData>
  <mergeCells count="8">
    <mergeCell ref="A1:V1"/>
    <mergeCell ref="A3:A4"/>
    <mergeCell ref="B3:B4"/>
    <mergeCell ref="V3:V4"/>
    <mergeCell ref="C3:F3"/>
    <mergeCell ref="G3:I3"/>
    <mergeCell ref="J3:L3"/>
    <mergeCell ref="M3:U3"/>
  </mergeCells>
  <pageMargins left="0.39" right="0.16" top="0.59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983C-3463-43BE-BAC9-D4631AF8C209}">
  <sheetPr codeName="Sheet5"/>
  <dimension ref="A1:V46"/>
  <sheetViews>
    <sheetView topLeftCell="A10" zoomScaleNormal="100" workbookViewId="0">
      <selection activeCell="M20" sqref="M20"/>
    </sheetView>
  </sheetViews>
  <sheetFormatPr defaultColWidth="9.7109375" defaultRowHeight="17.25" x14ac:dyDescent="0.3"/>
  <cols>
    <col min="1" max="1" width="5" style="5" customWidth="1"/>
    <col min="2" max="2" width="13.5703125" style="5" customWidth="1"/>
    <col min="3" max="3" width="6.5703125" style="6" customWidth="1"/>
    <col min="4" max="5" width="6.85546875" style="6" customWidth="1"/>
    <col min="6" max="6" width="8.140625" style="6" customWidth="1"/>
    <col min="7" max="7" width="6.7109375" style="6" customWidth="1"/>
    <col min="8" max="8" width="6.85546875" style="6" customWidth="1"/>
    <col min="9" max="9" width="8.140625" style="6" customWidth="1"/>
    <col min="10" max="10" width="6" style="6" customWidth="1"/>
    <col min="11" max="11" width="5.42578125" style="6" customWidth="1"/>
    <col min="12" max="12" width="8.5703125" style="6" customWidth="1"/>
    <col min="13" max="13" width="7.85546875" style="6" customWidth="1"/>
    <col min="14" max="15" width="5.85546875" style="6" customWidth="1"/>
    <col min="16" max="16" width="4.7109375" style="6" customWidth="1"/>
    <col min="17" max="18" width="4.5703125" style="6" customWidth="1"/>
    <col min="19" max="19" width="8.140625" style="7" customWidth="1"/>
    <col min="20" max="20" width="8" style="7" customWidth="1"/>
    <col min="21" max="21" width="8.28515625" style="7" customWidth="1"/>
    <col min="22" max="22" width="9" style="6" customWidth="1"/>
    <col min="23" max="16384" width="9.7109375" style="1"/>
  </cols>
  <sheetData>
    <row r="1" spans="1:22" ht="23.25" customHeight="1" x14ac:dyDescent="0.3">
      <c r="A1" s="99" t="s">
        <v>44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2" ht="16.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0"/>
      <c r="S2" s="9"/>
      <c r="T2" s="9"/>
      <c r="U2" s="9"/>
      <c r="V2" s="8"/>
    </row>
    <row r="3" spans="1:22" ht="29.25" customHeight="1" x14ac:dyDescent="0.25">
      <c r="A3" s="77" t="s">
        <v>0</v>
      </c>
      <c r="B3" s="89" t="s">
        <v>27</v>
      </c>
      <c r="C3" s="91" t="s">
        <v>25</v>
      </c>
      <c r="D3" s="92"/>
      <c r="E3" s="92"/>
      <c r="F3" s="93"/>
      <c r="G3" s="91" t="s">
        <v>24</v>
      </c>
      <c r="H3" s="92"/>
      <c r="I3" s="93"/>
      <c r="J3" s="91" t="s">
        <v>23</v>
      </c>
      <c r="K3" s="92"/>
      <c r="L3" s="93"/>
      <c r="M3" s="94" t="s">
        <v>22</v>
      </c>
      <c r="N3" s="95"/>
      <c r="O3" s="95"/>
      <c r="P3" s="95"/>
      <c r="Q3" s="95"/>
      <c r="R3" s="95"/>
      <c r="S3" s="95"/>
      <c r="T3" s="95"/>
      <c r="U3" s="96"/>
      <c r="V3" s="97" t="s">
        <v>21</v>
      </c>
    </row>
    <row r="4" spans="1:22" ht="25.5" x14ac:dyDescent="0.25">
      <c r="A4" s="78"/>
      <c r="B4" s="90"/>
      <c r="C4" s="18">
        <v>45748</v>
      </c>
      <c r="D4" s="18">
        <v>45383</v>
      </c>
      <c r="E4" s="24" t="s">
        <v>26</v>
      </c>
      <c r="F4" s="56" t="s">
        <v>9</v>
      </c>
      <c r="G4" s="18">
        <v>45748</v>
      </c>
      <c r="H4" s="18">
        <v>45383</v>
      </c>
      <c r="I4" s="56" t="s">
        <v>9</v>
      </c>
      <c r="J4" s="18">
        <v>45748</v>
      </c>
      <c r="K4" s="18">
        <v>45383</v>
      </c>
      <c r="L4" s="56" t="s">
        <v>9</v>
      </c>
      <c r="M4" s="25" t="s">
        <v>31</v>
      </c>
      <c r="N4" s="56" t="s">
        <v>1</v>
      </c>
      <c r="O4" s="56" t="s">
        <v>2</v>
      </c>
      <c r="P4" s="56" t="s">
        <v>3</v>
      </c>
      <c r="Q4" s="56" t="s">
        <v>4</v>
      </c>
      <c r="R4" s="56" t="s">
        <v>5</v>
      </c>
      <c r="S4" s="56" t="s">
        <v>43</v>
      </c>
      <c r="T4" s="56" t="s">
        <v>34</v>
      </c>
      <c r="U4" s="56" t="s">
        <v>9</v>
      </c>
      <c r="V4" s="98"/>
    </row>
    <row r="5" spans="1:22" s="11" customFormat="1" ht="20.25" customHeight="1" x14ac:dyDescent="0.25">
      <c r="A5" s="57">
        <v>1</v>
      </c>
      <c r="B5" s="19" t="s">
        <v>12</v>
      </c>
      <c r="C5" s="64">
        <v>0</v>
      </c>
      <c r="D5" s="64">
        <v>0</v>
      </c>
      <c r="E5" s="28">
        <f>SUM(C5-D5)</f>
        <v>0</v>
      </c>
      <c r="F5" s="30" t="str">
        <f t="shared" ref="F5:F19" si="0">IF(D5&lt;&gt;0,(C5-D5)*100/D5,IF(AND(D5=0,C5&lt;&gt;0), " (+)    "," "))</f>
        <v xml:space="preserve"> </v>
      </c>
      <c r="G5" s="64">
        <v>0</v>
      </c>
      <c r="H5" s="64">
        <v>0</v>
      </c>
      <c r="I5" s="30" t="str">
        <f t="shared" ref="I5:I19" si="1">IF(H5&lt;&gt;0,(G5-H5)*100/H5,IF(AND(H5=0,G5&lt;&gt;0), " (+)    "," "))</f>
        <v xml:space="preserve"> </v>
      </c>
      <c r="J5" s="64">
        <v>0</v>
      </c>
      <c r="K5" s="64">
        <v>0</v>
      </c>
      <c r="L5" s="65" t="str">
        <f t="shared" ref="L5:L19" si="2">IF(K5&lt;&gt;0,(J5-K5)*100/K5,IF(AND(K5=0,J5&lt;&gt;0), " (+)    "," "))</f>
        <v xml:space="preserve"> </v>
      </c>
      <c r="M5" s="64">
        <v>2190</v>
      </c>
      <c r="N5" s="27">
        <f>SUM(O5:R5)</f>
        <v>0</v>
      </c>
      <c r="O5" s="27">
        <v>0</v>
      </c>
      <c r="P5" s="27">
        <v>0</v>
      </c>
      <c r="Q5" s="27">
        <v>0</v>
      </c>
      <c r="R5" s="27">
        <v>0</v>
      </c>
      <c r="S5" s="30">
        <f>ROUND(N5*100/M5, 2)</f>
        <v>0</v>
      </c>
      <c r="T5" s="58">
        <v>0</v>
      </c>
      <c r="U5" s="30" t="str">
        <f t="shared" ref="U5:U22" si="3">IF(T5&lt;&gt;0,(S5-T5)*100/T5,IF(AND(T5=0,S5&lt;&gt;0), " (+)    "," "))</f>
        <v xml:space="preserve"> </v>
      </c>
      <c r="V5" s="27">
        <v>14</v>
      </c>
    </row>
    <row r="6" spans="1:22" s="11" customFormat="1" ht="20.25" customHeight="1" x14ac:dyDescent="0.25">
      <c r="A6" s="57">
        <v>2</v>
      </c>
      <c r="B6" s="19" t="s">
        <v>13</v>
      </c>
      <c r="C6" s="66">
        <v>0</v>
      </c>
      <c r="D6" s="66">
        <v>3</v>
      </c>
      <c r="E6" s="28">
        <f t="shared" ref="E6:E19" si="4">SUM(C6-D6)</f>
        <v>-3</v>
      </c>
      <c r="F6" s="30">
        <f t="shared" si="0"/>
        <v>-100</v>
      </c>
      <c r="G6" s="66">
        <v>0</v>
      </c>
      <c r="H6" s="66">
        <v>0</v>
      </c>
      <c r="I6" s="30" t="str">
        <f t="shared" si="1"/>
        <v xml:space="preserve"> </v>
      </c>
      <c r="J6" s="66">
        <v>0</v>
      </c>
      <c r="K6" s="66">
        <v>0</v>
      </c>
      <c r="L6" s="65" t="str">
        <f t="shared" si="2"/>
        <v xml:space="preserve"> </v>
      </c>
      <c r="M6" s="66">
        <v>2588</v>
      </c>
      <c r="N6" s="27">
        <f t="shared" ref="N6:N19" si="5">SUM(O6:R6)</f>
        <v>0</v>
      </c>
      <c r="O6" s="27">
        <v>0</v>
      </c>
      <c r="P6" s="27">
        <v>0</v>
      </c>
      <c r="Q6" s="27">
        <v>0</v>
      </c>
      <c r="R6" s="27">
        <v>0</v>
      </c>
      <c r="S6" s="30">
        <f t="shared" ref="S6:S19" si="6">ROUND(N6*100/M6, 2)</f>
        <v>0</v>
      </c>
      <c r="T6" s="58">
        <v>0.12</v>
      </c>
      <c r="U6" s="30">
        <f t="shared" si="3"/>
        <v>-100</v>
      </c>
      <c r="V6" s="27">
        <v>0</v>
      </c>
    </row>
    <row r="7" spans="1:22" s="11" customFormat="1" ht="20.25" customHeight="1" x14ac:dyDescent="0.25">
      <c r="A7" s="57">
        <v>3</v>
      </c>
      <c r="B7" s="19" t="s">
        <v>47</v>
      </c>
      <c r="C7" s="66">
        <v>0</v>
      </c>
      <c r="D7" s="66">
        <v>1</v>
      </c>
      <c r="E7" s="28">
        <f t="shared" si="4"/>
        <v>-1</v>
      </c>
      <c r="F7" s="30">
        <f t="shared" si="0"/>
        <v>-100</v>
      </c>
      <c r="G7" s="66">
        <v>0</v>
      </c>
      <c r="H7" s="66">
        <v>0</v>
      </c>
      <c r="I7" s="30" t="str">
        <f t="shared" si="1"/>
        <v xml:space="preserve"> </v>
      </c>
      <c r="J7" s="66">
        <v>0</v>
      </c>
      <c r="K7" s="66">
        <v>0</v>
      </c>
      <c r="L7" s="65" t="str">
        <f t="shared" si="2"/>
        <v xml:space="preserve"> </v>
      </c>
      <c r="M7" s="66">
        <v>1099</v>
      </c>
      <c r="N7" s="27">
        <f t="shared" si="5"/>
        <v>0</v>
      </c>
      <c r="O7" s="27">
        <v>0</v>
      </c>
      <c r="P7" s="27">
        <v>0</v>
      </c>
      <c r="Q7" s="27">
        <v>0</v>
      </c>
      <c r="R7" s="27">
        <v>0</v>
      </c>
      <c r="S7" s="30">
        <f t="shared" si="6"/>
        <v>0</v>
      </c>
      <c r="T7" s="58">
        <v>0.17</v>
      </c>
      <c r="U7" s="30">
        <f t="shared" si="3"/>
        <v>-99.999999999999986</v>
      </c>
      <c r="V7" s="27">
        <v>0</v>
      </c>
    </row>
    <row r="8" spans="1:22" s="11" customFormat="1" ht="20.25" customHeight="1" x14ac:dyDescent="0.25">
      <c r="A8" s="57">
        <v>4</v>
      </c>
      <c r="B8" s="19" t="s">
        <v>14</v>
      </c>
      <c r="C8" s="66">
        <v>0</v>
      </c>
      <c r="D8" s="66">
        <v>0</v>
      </c>
      <c r="E8" s="28">
        <f t="shared" si="4"/>
        <v>0</v>
      </c>
      <c r="F8" s="30" t="str">
        <f t="shared" si="0"/>
        <v xml:space="preserve"> </v>
      </c>
      <c r="G8" s="66">
        <v>0</v>
      </c>
      <c r="H8" s="66">
        <v>0</v>
      </c>
      <c r="I8" s="30" t="str">
        <f t="shared" si="1"/>
        <v xml:space="preserve"> </v>
      </c>
      <c r="J8" s="66">
        <v>0</v>
      </c>
      <c r="K8" s="66">
        <v>0</v>
      </c>
      <c r="L8" s="65" t="str">
        <f t="shared" si="2"/>
        <v xml:space="preserve"> </v>
      </c>
      <c r="M8" s="66">
        <v>33</v>
      </c>
      <c r="N8" s="27">
        <f t="shared" si="5"/>
        <v>0</v>
      </c>
      <c r="O8" s="27">
        <v>0</v>
      </c>
      <c r="P8" s="27">
        <v>0</v>
      </c>
      <c r="Q8" s="27">
        <v>0</v>
      </c>
      <c r="R8" s="27">
        <v>0</v>
      </c>
      <c r="S8" s="30">
        <f t="shared" si="6"/>
        <v>0</v>
      </c>
      <c r="T8" s="58">
        <v>0</v>
      </c>
      <c r="U8" s="30" t="str">
        <f t="shared" si="3"/>
        <v xml:space="preserve"> </v>
      </c>
      <c r="V8" s="27">
        <v>0</v>
      </c>
    </row>
    <row r="9" spans="1:22" s="11" customFormat="1" ht="20.25" customHeight="1" x14ac:dyDescent="0.25">
      <c r="A9" s="57">
        <v>5</v>
      </c>
      <c r="B9" s="19" t="s">
        <v>15</v>
      </c>
      <c r="C9" s="66">
        <v>0</v>
      </c>
      <c r="D9" s="66">
        <v>0</v>
      </c>
      <c r="E9" s="28">
        <f t="shared" si="4"/>
        <v>0</v>
      </c>
      <c r="F9" s="30" t="str">
        <f t="shared" si="0"/>
        <v xml:space="preserve"> </v>
      </c>
      <c r="G9" s="66">
        <v>0</v>
      </c>
      <c r="H9" s="66">
        <v>0</v>
      </c>
      <c r="I9" s="30" t="str">
        <f t="shared" si="1"/>
        <v xml:space="preserve"> </v>
      </c>
      <c r="J9" s="66">
        <v>0</v>
      </c>
      <c r="K9" s="66">
        <v>0</v>
      </c>
      <c r="L9" s="65" t="str">
        <f t="shared" si="2"/>
        <v xml:space="preserve"> </v>
      </c>
      <c r="M9" s="66">
        <v>2974</v>
      </c>
      <c r="N9" s="27">
        <f t="shared" si="5"/>
        <v>0</v>
      </c>
      <c r="O9" s="27">
        <v>0</v>
      </c>
      <c r="P9" s="27">
        <v>0</v>
      </c>
      <c r="Q9" s="27">
        <v>0</v>
      </c>
      <c r="R9" s="27">
        <v>0</v>
      </c>
      <c r="S9" s="30">
        <f t="shared" si="6"/>
        <v>0</v>
      </c>
      <c r="T9" s="58">
        <v>0</v>
      </c>
      <c r="U9" s="30" t="str">
        <f t="shared" si="3"/>
        <v xml:space="preserve"> </v>
      </c>
      <c r="V9" s="27">
        <v>0</v>
      </c>
    </row>
    <row r="10" spans="1:22" s="11" customFormat="1" ht="20.25" customHeight="1" x14ac:dyDescent="0.25">
      <c r="A10" s="57">
        <v>6</v>
      </c>
      <c r="B10" s="19" t="s">
        <v>16</v>
      </c>
      <c r="C10" s="66">
        <v>0</v>
      </c>
      <c r="D10" s="66">
        <v>0</v>
      </c>
      <c r="E10" s="28">
        <f t="shared" si="4"/>
        <v>0</v>
      </c>
      <c r="F10" s="30" t="str">
        <f t="shared" si="0"/>
        <v xml:space="preserve"> </v>
      </c>
      <c r="G10" s="66">
        <v>0</v>
      </c>
      <c r="H10" s="66">
        <v>0</v>
      </c>
      <c r="I10" s="30" t="str">
        <f t="shared" si="1"/>
        <v xml:space="preserve"> </v>
      </c>
      <c r="J10" s="66">
        <v>0</v>
      </c>
      <c r="K10" s="66">
        <v>0</v>
      </c>
      <c r="L10" s="65" t="str">
        <f t="shared" si="2"/>
        <v xml:space="preserve"> </v>
      </c>
      <c r="M10" s="66">
        <v>2325</v>
      </c>
      <c r="N10" s="27">
        <f t="shared" si="5"/>
        <v>0</v>
      </c>
      <c r="O10" s="27">
        <v>0</v>
      </c>
      <c r="P10" s="27">
        <v>0</v>
      </c>
      <c r="Q10" s="27">
        <v>0</v>
      </c>
      <c r="R10" s="27">
        <v>0</v>
      </c>
      <c r="S10" s="30">
        <f t="shared" si="6"/>
        <v>0</v>
      </c>
      <c r="T10" s="58">
        <v>0</v>
      </c>
      <c r="U10" s="30" t="str">
        <f t="shared" si="3"/>
        <v xml:space="preserve"> </v>
      </c>
      <c r="V10" s="27">
        <v>0</v>
      </c>
    </row>
    <row r="11" spans="1:22" s="11" customFormat="1" ht="20.25" customHeight="1" x14ac:dyDescent="0.25">
      <c r="A11" s="57">
        <v>7</v>
      </c>
      <c r="B11" s="19" t="s">
        <v>17</v>
      </c>
      <c r="C11" s="66">
        <v>0</v>
      </c>
      <c r="D11" s="66">
        <v>0</v>
      </c>
      <c r="E11" s="28">
        <f t="shared" si="4"/>
        <v>0</v>
      </c>
      <c r="F11" s="30" t="str">
        <f t="shared" si="0"/>
        <v xml:space="preserve"> </v>
      </c>
      <c r="G11" s="66">
        <v>0</v>
      </c>
      <c r="H11" s="66">
        <v>0</v>
      </c>
      <c r="I11" s="30" t="str">
        <f t="shared" si="1"/>
        <v xml:space="preserve"> </v>
      </c>
      <c r="J11" s="66">
        <v>0</v>
      </c>
      <c r="K11" s="66">
        <v>0</v>
      </c>
      <c r="L11" s="65" t="str">
        <f t="shared" si="2"/>
        <v xml:space="preserve"> </v>
      </c>
      <c r="M11" s="66">
        <v>3481</v>
      </c>
      <c r="N11" s="27">
        <f t="shared" si="5"/>
        <v>0</v>
      </c>
      <c r="O11" s="27">
        <v>0</v>
      </c>
      <c r="P11" s="27">
        <v>0</v>
      </c>
      <c r="Q11" s="27">
        <v>0</v>
      </c>
      <c r="R11" s="27">
        <v>0</v>
      </c>
      <c r="S11" s="30">
        <f t="shared" si="6"/>
        <v>0</v>
      </c>
      <c r="T11" s="58">
        <v>0</v>
      </c>
      <c r="U11" s="30" t="str">
        <f t="shared" si="3"/>
        <v xml:space="preserve"> </v>
      </c>
      <c r="V11" s="27">
        <v>0</v>
      </c>
    </row>
    <row r="12" spans="1:22" s="11" customFormat="1" ht="20.25" customHeight="1" x14ac:dyDescent="0.25">
      <c r="A12" s="57">
        <v>8</v>
      </c>
      <c r="B12" s="19" t="s">
        <v>18</v>
      </c>
      <c r="C12" s="66">
        <v>0</v>
      </c>
      <c r="D12" s="66">
        <v>1</v>
      </c>
      <c r="E12" s="28">
        <f t="shared" si="4"/>
        <v>-1</v>
      </c>
      <c r="F12" s="30">
        <f t="shared" si="0"/>
        <v>-100</v>
      </c>
      <c r="G12" s="66">
        <v>0</v>
      </c>
      <c r="H12" s="66">
        <v>0</v>
      </c>
      <c r="I12" s="30" t="str">
        <f t="shared" si="1"/>
        <v xml:space="preserve"> </v>
      </c>
      <c r="J12" s="66">
        <v>0</v>
      </c>
      <c r="K12" s="66">
        <v>0</v>
      </c>
      <c r="L12" s="65" t="str">
        <f t="shared" si="2"/>
        <v xml:space="preserve"> </v>
      </c>
      <c r="M12" s="66">
        <v>3847</v>
      </c>
      <c r="N12" s="27">
        <f t="shared" si="5"/>
        <v>0</v>
      </c>
      <c r="O12" s="27">
        <v>0</v>
      </c>
      <c r="P12" s="27">
        <v>0</v>
      </c>
      <c r="Q12" s="27">
        <v>0</v>
      </c>
      <c r="R12" s="27">
        <v>0</v>
      </c>
      <c r="S12" s="30">
        <f t="shared" si="6"/>
        <v>0</v>
      </c>
      <c r="T12" s="58">
        <v>0.03</v>
      </c>
      <c r="U12" s="30">
        <f t="shared" si="3"/>
        <v>-100</v>
      </c>
      <c r="V12" s="27">
        <v>0</v>
      </c>
    </row>
    <row r="13" spans="1:22" s="11" customFormat="1" ht="20.25" customHeight="1" x14ac:dyDescent="0.25">
      <c r="A13" s="57">
        <v>9</v>
      </c>
      <c r="B13" s="19" t="s">
        <v>28</v>
      </c>
      <c r="C13" s="66">
        <v>3</v>
      </c>
      <c r="D13" s="66">
        <v>29</v>
      </c>
      <c r="E13" s="28">
        <f t="shared" si="4"/>
        <v>-26</v>
      </c>
      <c r="F13" s="30">
        <f t="shared" si="0"/>
        <v>-89.65517241379311</v>
      </c>
      <c r="G13" s="66">
        <v>0</v>
      </c>
      <c r="H13" s="66">
        <v>6</v>
      </c>
      <c r="I13" s="30">
        <f t="shared" si="1"/>
        <v>-100</v>
      </c>
      <c r="J13" s="66">
        <v>0</v>
      </c>
      <c r="K13" s="66">
        <v>0</v>
      </c>
      <c r="L13" s="65" t="str">
        <f t="shared" si="2"/>
        <v xml:space="preserve"> </v>
      </c>
      <c r="M13" s="66">
        <v>3524</v>
      </c>
      <c r="N13" s="27">
        <f t="shared" si="5"/>
        <v>3</v>
      </c>
      <c r="O13" s="27">
        <v>3</v>
      </c>
      <c r="P13" s="27">
        <v>0</v>
      </c>
      <c r="Q13" s="27">
        <v>0</v>
      </c>
      <c r="R13" s="27">
        <v>0</v>
      </c>
      <c r="S13" s="30">
        <f t="shared" si="6"/>
        <v>0.09</v>
      </c>
      <c r="T13" s="58">
        <v>0.63</v>
      </c>
      <c r="U13" s="30">
        <f t="shared" si="3"/>
        <v>-85.714285714285708</v>
      </c>
      <c r="V13" s="27">
        <v>3</v>
      </c>
    </row>
    <row r="14" spans="1:22" s="11" customFormat="1" ht="20.25" customHeight="1" x14ac:dyDescent="0.25">
      <c r="A14" s="57">
        <v>10</v>
      </c>
      <c r="B14" s="19" t="s">
        <v>19</v>
      </c>
      <c r="C14" s="66">
        <v>0</v>
      </c>
      <c r="D14" s="66">
        <v>1</v>
      </c>
      <c r="E14" s="28">
        <f t="shared" si="4"/>
        <v>-1</v>
      </c>
      <c r="F14" s="30">
        <f t="shared" si="0"/>
        <v>-100</v>
      </c>
      <c r="G14" s="66">
        <v>0</v>
      </c>
      <c r="H14" s="66">
        <v>0</v>
      </c>
      <c r="I14" s="30" t="str">
        <f t="shared" si="1"/>
        <v xml:space="preserve"> </v>
      </c>
      <c r="J14" s="66">
        <v>0</v>
      </c>
      <c r="K14" s="66">
        <v>0</v>
      </c>
      <c r="L14" s="65" t="str">
        <f t="shared" si="2"/>
        <v xml:space="preserve"> </v>
      </c>
      <c r="M14" s="66">
        <v>2489</v>
      </c>
      <c r="N14" s="27">
        <f t="shared" si="5"/>
        <v>0</v>
      </c>
      <c r="O14" s="27">
        <v>0</v>
      </c>
      <c r="P14" s="27">
        <v>0</v>
      </c>
      <c r="Q14" s="27">
        <v>0</v>
      </c>
      <c r="R14" s="27">
        <v>0</v>
      </c>
      <c r="S14" s="30">
        <f t="shared" si="6"/>
        <v>0</v>
      </c>
      <c r="T14" s="58">
        <v>0.04</v>
      </c>
      <c r="U14" s="30">
        <f t="shared" si="3"/>
        <v>-100</v>
      </c>
      <c r="V14" s="27">
        <v>0</v>
      </c>
    </row>
    <row r="15" spans="1:22" s="11" customFormat="1" ht="20.25" customHeight="1" x14ac:dyDescent="0.25">
      <c r="A15" s="57">
        <v>11</v>
      </c>
      <c r="B15" s="19" t="s">
        <v>20</v>
      </c>
      <c r="C15" s="66">
        <v>0</v>
      </c>
      <c r="D15" s="66">
        <v>0</v>
      </c>
      <c r="E15" s="28">
        <f t="shared" si="4"/>
        <v>0</v>
      </c>
      <c r="F15" s="30" t="str">
        <f t="shared" si="0"/>
        <v xml:space="preserve"> </v>
      </c>
      <c r="G15" s="66">
        <v>0</v>
      </c>
      <c r="H15" s="66">
        <v>0</v>
      </c>
      <c r="I15" s="30" t="str">
        <f t="shared" si="1"/>
        <v xml:space="preserve"> </v>
      </c>
      <c r="J15" s="66">
        <v>0</v>
      </c>
      <c r="K15" s="66">
        <v>0</v>
      </c>
      <c r="L15" s="65" t="str">
        <f t="shared" si="2"/>
        <v xml:space="preserve"> </v>
      </c>
      <c r="M15" s="66">
        <v>3483</v>
      </c>
      <c r="N15" s="27">
        <f t="shared" si="5"/>
        <v>0</v>
      </c>
      <c r="O15" s="66">
        <v>0</v>
      </c>
      <c r="P15" s="27">
        <v>0</v>
      </c>
      <c r="Q15" s="27">
        <v>0</v>
      </c>
      <c r="R15" s="27">
        <v>0</v>
      </c>
      <c r="S15" s="30">
        <f t="shared" si="6"/>
        <v>0</v>
      </c>
      <c r="T15" s="58">
        <v>0</v>
      </c>
      <c r="U15" s="30" t="str">
        <f t="shared" si="3"/>
        <v xml:space="preserve"> </v>
      </c>
      <c r="V15" s="27">
        <v>0</v>
      </c>
    </row>
    <row r="16" spans="1:22" s="11" customFormat="1" ht="20.25" customHeight="1" x14ac:dyDescent="0.25">
      <c r="A16" s="57">
        <v>12</v>
      </c>
      <c r="B16" s="19" t="s">
        <v>6</v>
      </c>
      <c r="C16" s="66">
        <v>0</v>
      </c>
      <c r="D16" s="66">
        <v>1</v>
      </c>
      <c r="E16" s="28">
        <f t="shared" si="4"/>
        <v>-1</v>
      </c>
      <c r="F16" s="30">
        <f t="shared" si="0"/>
        <v>-100</v>
      </c>
      <c r="G16" s="66">
        <v>0</v>
      </c>
      <c r="H16" s="66">
        <v>0</v>
      </c>
      <c r="I16" s="30" t="str">
        <f t="shared" si="1"/>
        <v xml:space="preserve"> </v>
      </c>
      <c r="J16" s="66">
        <v>0</v>
      </c>
      <c r="K16" s="66">
        <v>0</v>
      </c>
      <c r="L16" s="65" t="str">
        <f t="shared" si="2"/>
        <v xml:space="preserve"> </v>
      </c>
      <c r="M16" s="66">
        <v>3702</v>
      </c>
      <c r="N16" s="27">
        <f t="shared" si="5"/>
        <v>0</v>
      </c>
      <c r="O16" s="66">
        <v>0</v>
      </c>
      <c r="P16" s="27">
        <v>0</v>
      </c>
      <c r="Q16" s="27">
        <v>0</v>
      </c>
      <c r="R16" s="27">
        <v>0</v>
      </c>
      <c r="S16" s="30">
        <f t="shared" si="6"/>
        <v>0</v>
      </c>
      <c r="T16" s="58">
        <v>0.04</v>
      </c>
      <c r="U16" s="30">
        <f t="shared" si="3"/>
        <v>-100</v>
      </c>
      <c r="V16" s="27">
        <v>0</v>
      </c>
    </row>
    <row r="17" spans="1:22" s="11" customFormat="1" ht="20.25" customHeight="1" x14ac:dyDescent="0.25">
      <c r="A17" s="57">
        <v>13</v>
      </c>
      <c r="B17" s="20" t="s">
        <v>7</v>
      </c>
      <c r="C17" s="66">
        <v>0</v>
      </c>
      <c r="D17" s="66">
        <v>0</v>
      </c>
      <c r="E17" s="28">
        <f t="shared" si="4"/>
        <v>0</v>
      </c>
      <c r="F17" s="30" t="str">
        <f t="shared" si="0"/>
        <v xml:space="preserve"> </v>
      </c>
      <c r="G17" s="66">
        <v>0</v>
      </c>
      <c r="H17" s="66">
        <v>0</v>
      </c>
      <c r="I17" s="30" t="str">
        <f t="shared" si="1"/>
        <v xml:space="preserve"> </v>
      </c>
      <c r="J17" s="66">
        <v>0</v>
      </c>
      <c r="K17" s="66">
        <v>0</v>
      </c>
      <c r="L17" s="65" t="str">
        <f t="shared" si="2"/>
        <v xml:space="preserve"> </v>
      </c>
      <c r="M17" s="66">
        <v>1042</v>
      </c>
      <c r="N17" s="27">
        <f t="shared" si="5"/>
        <v>0</v>
      </c>
      <c r="O17" s="66">
        <v>0</v>
      </c>
      <c r="P17" s="27">
        <v>0</v>
      </c>
      <c r="Q17" s="27">
        <v>0</v>
      </c>
      <c r="R17" s="27">
        <v>0</v>
      </c>
      <c r="S17" s="30">
        <f t="shared" si="6"/>
        <v>0</v>
      </c>
      <c r="T17" s="58">
        <v>0</v>
      </c>
      <c r="U17" s="30" t="str">
        <f t="shared" si="3"/>
        <v xml:space="preserve"> </v>
      </c>
      <c r="V17" s="27">
        <v>0</v>
      </c>
    </row>
    <row r="18" spans="1:22" s="11" customFormat="1" ht="20.25" customHeight="1" x14ac:dyDescent="0.25">
      <c r="A18" s="57">
        <v>14</v>
      </c>
      <c r="B18" s="20" t="s">
        <v>10</v>
      </c>
      <c r="C18" s="66">
        <v>0</v>
      </c>
      <c r="D18" s="66">
        <v>1</v>
      </c>
      <c r="E18" s="28">
        <f t="shared" si="4"/>
        <v>-1</v>
      </c>
      <c r="F18" s="30">
        <f t="shared" si="0"/>
        <v>-100</v>
      </c>
      <c r="G18" s="66">
        <v>0</v>
      </c>
      <c r="H18" s="66">
        <v>0</v>
      </c>
      <c r="I18" s="30" t="str">
        <f t="shared" si="1"/>
        <v xml:space="preserve"> </v>
      </c>
      <c r="J18" s="66">
        <v>0</v>
      </c>
      <c r="K18" s="66">
        <v>0</v>
      </c>
      <c r="L18" s="65" t="str">
        <f t="shared" si="2"/>
        <v xml:space="preserve"> </v>
      </c>
      <c r="M18" s="66">
        <v>5554</v>
      </c>
      <c r="N18" s="27">
        <f t="shared" si="5"/>
        <v>0</v>
      </c>
      <c r="O18" s="66">
        <v>0</v>
      </c>
      <c r="P18" s="27">
        <v>0</v>
      </c>
      <c r="Q18" s="27">
        <v>0</v>
      </c>
      <c r="R18" s="27">
        <v>0</v>
      </c>
      <c r="S18" s="30">
        <f t="shared" si="6"/>
        <v>0</v>
      </c>
      <c r="T18" s="58">
        <v>0.01</v>
      </c>
      <c r="U18" s="30">
        <f t="shared" si="3"/>
        <v>-100</v>
      </c>
      <c r="V18" s="27">
        <v>0</v>
      </c>
    </row>
    <row r="19" spans="1:22" s="11" customFormat="1" ht="20.25" customHeight="1" x14ac:dyDescent="0.25">
      <c r="A19" s="57">
        <v>15</v>
      </c>
      <c r="B19" s="21" t="s">
        <v>11</v>
      </c>
      <c r="C19" s="67">
        <v>0</v>
      </c>
      <c r="D19" s="67">
        <v>0</v>
      </c>
      <c r="E19" s="28">
        <f t="shared" si="4"/>
        <v>0</v>
      </c>
      <c r="F19" s="30" t="str">
        <f t="shared" si="0"/>
        <v xml:space="preserve"> </v>
      </c>
      <c r="G19" s="67">
        <v>0</v>
      </c>
      <c r="H19" s="67">
        <v>0</v>
      </c>
      <c r="I19" s="30" t="str">
        <f t="shared" si="1"/>
        <v xml:space="preserve"> </v>
      </c>
      <c r="J19" s="67">
        <v>0</v>
      </c>
      <c r="K19" s="67">
        <v>0</v>
      </c>
      <c r="L19" s="65" t="str">
        <f t="shared" si="2"/>
        <v xml:space="preserve"> </v>
      </c>
      <c r="M19" s="67">
        <v>1857</v>
      </c>
      <c r="N19" s="27">
        <f t="shared" si="5"/>
        <v>0</v>
      </c>
      <c r="O19" s="67">
        <v>0</v>
      </c>
      <c r="P19" s="38">
        <v>0</v>
      </c>
      <c r="Q19" s="38">
        <v>0</v>
      </c>
      <c r="R19" s="38">
        <v>0</v>
      </c>
      <c r="S19" s="39">
        <f t="shared" si="6"/>
        <v>0</v>
      </c>
      <c r="T19" s="62">
        <v>0</v>
      </c>
      <c r="U19" s="30" t="str">
        <f t="shared" si="3"/>
        <v xml:space="preserve"> </v>
      </c>
      <c r="V19" s="38">
        <v>0</v>
      </c>
    </row>
    <row r="20" spans="1:22" s="12" customFormat="1" ht="20.25" customHeight="1" x14ac:dyDescent="0.3">
      <c r="A20" s="59"/>
      <c r="B20" s="41" t="s">
        <v>8</v>
      </c>
      <c r="C20" s="42">
        <f>SUM(C5:C15)</f>
        <v>3</v>
      </c>
      <c r="D20" s="42">
        <v>35</v>
      </c>
      <c r="E20" s="42">
        <f>SUM(E5:E15)</f>
        <v>-32</v>
      </c>
      <c r="F20" s="44">
        <f>IF(D20&lt;&gt;0,(C20-D20)*100/D20,IF(AND(D20=0,C20&lt;&gt;0), " (+)    "," "))</f>
        <v>-91.428571428571431</v>
      </c>
      <c r="G20" s="42">
        <f>SUM(G5:G15)</f>
        <v>0</v>
      </c>
      <c r="H20" s="42">
        <v>6</v>
      </c>
      <c r="I20" s="44">
        <f>IF(H20&lt;&gt;0,(G20-H20)*100/H20,IF(AND(H20=0,G20&lt;&gt;0), " (+)    "," "))</f>
        <v>-100</v>
      </c>
      <c r="J20" s="42">
        <f>SUM(J5:J15)</f>
        <v>0</v>
      </c>
      <c r="K20" s="42">
        <f>SUM(K5:K15)</f>
        <v>0</v>
      </c>
      <c r="L20" s="44" t="str">
        <f>IF(K20&lt;&gt;0,(J20-K20)*100/K20,IF(AND(K20=0,J20&lt;&gt;0), " (+)    "," "))</f>
        <v xml:space="preserve"> </v>
      </c>
      <c r="M20" s="42">
        <f>SUM(M5:M15)</f>
        <v>28033</v>
      </c>
      <c r="N20" s="42">
        <f t="shared" ref="N20" si="7">SUM(N5:N15)</f>
        <v>3</v>
      </c>
      <c r="O20" s="42">
        <f>SUM(O5:O19)</f>
        <v>3</v>
      </c>
      <c r="P20" s="42">
        <f>SUM(P5:P19)</f>
        <v>0</v>
      </c>
      <c r="Q20" s="42">
        <f>SUM(Q5:Q19)</f>
        <v>0</v>
      </c>
      <c r="R20" s="42">
        <f>SUM(R5:R19)</f>
        <v>0</v>
      </c>
      <c r="S20" s="63">
        <f>ROUND(N20*100/M20,3)</f>
        <v>1.0999999999999999E-2</v>
      </c>
      <c r="T20" s="70">
        <v>0.12</v>
      </c>
      <c r="U20" s="44">
        <f t="shared" si="3"/>
        <v>-90.833333333333343</v>
      </c>
      <c r="V20" s="42">
        <f>SUM(V5:V15)</f>
        <v>17</v>
      </c>
    </row>
    <row r="21" spans="1:22" s="12" customFormat="1" ht="20.25" customHeight="1" x14ac:dyDescent="0.3">
      <c r="A21" s="60"/>
      <c r="B21" s="46" t="s">
        <v>29</v>
      </c>
      <c r="C21" s="47">
        <f>SUM(C16:C19)</f>
        <v>0</v>
      </c>
      <c r="D21" s="47">
        <v>2</v>
      </c>
      <c r="E21" s="47">
        <f>SUM(E16:E19)</f>
        <v>-2</v>
      </c>
      <c r="F21" s="49">
        <f>IF(D21&lt;&gt;0,(C21-D21)*100/D21,IF(AND(D21=0,C21&lt;&gt;0), " (+)    "," "))</f>
        <v>-100</v>
      </c>
      <c r="G21" s="47">
        <f>SUM(G16:G19)</f>
        <v>0</v>
      </c>
      <c r="H21" s="47">
        <v>0</v>
      </c>
      <c r="I21" s="49" t="str">
        <f>IF(H21&lt;&gt;0,(G21-H21)*100/H21,IF(AND(H21=0,G21&lt;&gt;0), " (+)    "," "))</f>
        <v xml:space="preserve"> </v>
      </c>
      <c r="J21" s="47">
        <f>SUM(J16:J19)</f>
        <v>0</v>
      </c>
      <c r="K21" s="47">
        <f>SUM(K16:K19)</f>
        <v>0</v>
      </c>
      <c r="L21" s="49" t="str">
        <f>IF(K21&lt;&gt;0,(J21-K21)*100/K21,IF(AND(K21=0,J21&lt;&gt;0), " (+)    "," "))</f>
        <v xml:space="preserve"> </v>
      </c>
      <c r="M21" s="47">
        <f t="shared" ref="M21:R21" si="8">SUM(M16:M19)</f>
        <v>12155</v>
      </c>
      <c r="N21" s="47">
        <f t="shared" si="8"/>
        <v>0</v>
      </c>
      <c r="O21" s="47">
        <f t="shared" si="8"/>
        <v>0</v>
      </c>
      <c r="P21" s="47">
        <f t="shared" si="8"/>
        <v>0</v>
      </c>
      <c r="Q21" s="47">
        <f t="shared" si="8"/>
        <v>0</v>
      </c>
      <c r="R21" s="47">
        <f t="shared" si="8"/>
        <v>0</v>
      </c>
      <c r="S21" s="69">
        <f>ROUND(N21*100/M21,3)</f>
        <v>0</v>
      </c>
      <c r="T21" s="71">
        <v>1.4999999999999999E-2</v>
      </c>
      <c r="U21" s="49">
        <f t="shared" si="3"/>
        <v>-100</v>
      </c>
      <c r="V21" s="47">
        <f>SUM(V16:V19)</f>
        <v>0</v>
      </c>
    </row>
    <row r="22" spans="1:22" s="12" customFormat="1" ht="20.25" customHeight="1" x14ac:dyDescent="0.3">
      <c r="A22" s="61"/>
      <c r="B22" s="51" t="s">
        <v>30</v>
      </c>
      <c r="C22" s="52">
        <f>SUM(C20:C21)</f>
        <v>3</v>
      </c>
      <c r="D22" s="52">
        <v>37</v>
      </c>
      <c r="E22" s="52">
        <f>SUM(E20:E21)</f>
        <v>-34</v>
      </c>
      <c r="F22" s="54">
        <f>IF(D22&lt;&gt;0,(C22-D22)*100/D22,IF(AND(D22=0,C22&lt;&gt;0), " (+)    "," "))</f>
        <v>-91.891891891891888</v>
      </c>
      <c r="G22" s="52">
        <f>SUM(G20:G21)</f>
        <v>0</v>
      </c>
      <c r="H22" s="52">
        <v>6</v>
      </c>
      <c r="I22" s="54">
        <f>IF(H22&lt;&gt;0,(G22-H22)*100/H22,IF(AND(H22=0,G22&lt;&gt;0), " (+)    "," "))</f>
        <v>-100</v>
      </c>
      <c r="J22" s="52">
        <f>SUM(J20:J21)</f>
        <v>0</v>
      </c>
      <c r="K22" s="52">
        <f>SUM(K20:K21)</f>
        <v>0</v>
      </c>
      <c r="L22" s="54" t="str">
        <f>IF(K22&lt;&gt;0,(J22-K22)*100/K22,IF(AND(K22=0,J22&lt;&gt;0), " (+)    "," "))</f>
        <v xml:space="preserve"> </v>
      </c>
      <c r="M22" s="52">
        <f t="shared" ref="M22:R22" si="9">SUM(M20:M21)</f>
        <v>40188</v>
      </c>
      <c r="N22" s="52">
        <f t="shared" si="9"/>
        <v>3</v>
      </c>
      <c r="O22" s="52">
        <f t="shared" si="9"/>
        <v>3</v>
      </c>
      <c r="P22" s="52">
        <f t="shared" si="9"/>
        <v>0</v>
      </c>
      <c r="Q22" s="52">
        <f t="shared" si="9"/>
        <v>0</v>
      </c>
      <c r="R22" s="52">
        <f t="shared" si="9"/>
        <v>0</v>
      </c>
      <c r="S22" s="68">
        <f>ROUND(N22*100/M22, 3)</f>
        <v>7.0000000000000001E-3</v>
      </c>
      <c r="T22" s="72">
        <v>8.7999999999999995E-2</v>
      </c>
      <c r="U22" s="54">
        <f t="shared" si="3"/>
        <v>-92.045454545454547</v>
      </c>
      <c r="V22" s="52">
        <f>SUM(V20:V21)</f>
        <v>17</v>
      </c>
    </row>
    <row r="23" spans="1:22" ht="16.5" x14ac:dyDescent="0.3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3"/>
    </row>
    <row r="24" spans="1:22" ht="16.5" x14ac:dyDescent="0.3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3"/>
    </row>
    <row r="25" spans="1:22" ht="16.5" x14ac:dyDescent="0.3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4"/>
      <c r="V25" s="3"/>
    </row>
    <row r="26" spans="1:22" ht="16.5" x14ac:dyDescent="0.3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  <c r="T26" s="4"/>
      <c r="U26" s="4"/>
      <c r="V26" s="3"/>
    </row>
    <row r="27" spans="1:22" ht="16.5" x14ac:dyDescent="0.3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4"/>
      <c r="U27" s="4"/>
      <c r="V27" s="3"/>
    </row>
    <row r="28" spans="1:22" ht="16.5" x14ac:dyDescent="0.3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  <c r="T28" s="4"/>
      <c r="U28" s="4"/>
      <c r="V28" s="3"/>
    </row>
    <row r="29" spans="1:22" ht="16.5" x14ac:dyDescent="0.3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  <c r="T29" s="4"/>
      <c r="U29" s="4"/>
      <c r="V29" s="3"/>
    </row>
    <row r="30" spans="1:22" ht="16.5" x14ac:dyDescent="0.3">
      <c r="A30" s="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  <c r="T30" s="4"/>
      <c r="U30" s="4"/>
      <c r="V30" s="3"/>
    </row>
    <row r="31" spans="1:22" ht="16.5" x14ac:dyDescent="0.3">
      <c r="A31" s="2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  <c r="T31" s="4"/>
      <c r="U31" s="4"/>
      <c r="V31" s="3"/>
    </row>
    <row r="32" spans="1:22" ht="16.5" x14ac:dyDescent="0.3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4"/>
      <c r="U32" s="4"/>
      <c r="V32" s="3"/>
    </row>
    <row r="33" spans="1:22" ht="16.5" x14ac:dyDescent="0.3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  <c r="T33" s="4"/>
      <c r="U33" s="4"/>
      <c r="V33" s="3"/>
    </row>
    <row r="34" spans="1:22" ht="16.5" x14ac:dyDescent="0.3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  <c r="T34" s="4"/>
      <c r="U34" s="4"/>
      <c r="V34" s="3"/>
    </row>
    <row r="35" spans="1:22" ht="16.5" x14ac:dyDescent="0.3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3"/>
    </row>
    <row r="36" spans="1:22" ht="16.5" x14ac:dyDescent="0.3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  <c r="T36" s="4"/>
      <c r="U36" s="4"/>
      <c r="V36" s="3"/>
    </row>
    <row r="37" spans="1:22" ht="16.5" x14ac:dyDescent="0.3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"/>
      <c r="U37" s="4"/>
      <c r="V37" s="3"/>
    </row>
    <row r="38" spans="1:22" ht="16.5" x14ac:dyDescent="0.3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4"/>
      <c r="U38" s="4"/>
      <c r="V38" s="3"/>
    </row>
    <row r="39" spans="1:22" ht="16.5" x14ac:dyDescent="0.3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  <c r="T39" s="4"/>
      <c r="U39" s="4"/>
      <c r="V39" s="3"/>
    </row>
    <row r="40" spans="1:22" ht="16.5" x14ac:dyDescent="0.3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4"/>
      <c r="U40" s="4"/>
      <c r="V40" s="3"/>
    </row>
    <row r="41" spans="1:22" ht="16.5" x14ac:dyDescent="0.3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3"/>
    </row>
    <row r="42" spans="1:22" ht="16.5" x14ac:dyDescent="0.3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/>
      <c r="U42" s="4"/>
      <c r="V42" s="3"/>
    </row>
    <row r="43" spans="1:22" ht="16.5" x14ac:dyDescent="0.3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/>
      <c r="U43" s="4"/>
      <c r="V43" s="3"/>
    </row>
    <row r="44" spans="1:22" ht="16.5" x14ac:dyDescent="0.3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4"/>
      <c r="V44" s="3"/>
    </row>
    <row r="45" spans="1:22" ht="16.5" x14ac:dyDescent="0.3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4"/>
      <c r="V45" s="3"/>
    </row>
    <row r="46" spans="1:22" ht="16.5" x14ac:dyDescent="0.3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4"/>
      <c r="V46" s="3"/>
    </row>
  </sheetData>
  <mergeCells count="8">
    <mergeCell ref="A1:V1"/>
    <mergeCell ref="A3:A4"/>
    <mergeCell ref="B3:B4"/>
    <mergeCell ref="C3:F3"/>
    <mergeCell ref="G3:I3"/>
    <mergeCell ref="J3:L3"/>
    <mergeCell ref="M3:U3"/>
    <mergeCell ref="V3:V4"/>
  </mergeCells>
  <pageMargins left="0.39" right="0.16" top="0.59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A960-62BB-4869-AEB0-FF6BF7FDF064}">
  <sheetPr codeName="Sheet6"/>
  <dimension ref="A1:V46"/>
  <sheetViews>
    <sheetView tabSelected="1" zoomScaleNormal="100" workbookViewId="0">
      <selection activeCell="A18" sqref="A18"/>
    </sheetView>
  </sheetViews>
  <sheetFormatPr defaultColWidth="9.7109375" defaultRowHeight="17.25" x14ac:dyDescent="0.3"/>
  <cols>
    <col min="1" max="1" width="5" style="5" customWidth="1"/>
    <col min="2" max="2" width="13.5703125" style="5" customWidth="1"/>
    <col min="3" max="3" width="6.5703125" style="6" customWidth="1"/>
    <col min="4" max="5" width="6.85546875" style="6" customWidth="1"/>
    <col min="6" max="6" width="8.140625" style="6" customWidth="1"/>
    <col min="7" max="7" width="6.7109375" style="6" customWidth="1"/>
    <col min="8" max="8" width="6.85546875" style="6" customWidth="1"/>
    <col min="9" max="9" width="8.140625" style="6" customWidth="1"/>
    <col min="10" max="10" width="6" style="6" customWidth="1"/>
    <col min="11" max="11" width="5.42578125" style="6" customWidth="1"/>
    <col min="12" max="12" width="8.5703125" style="6" customWidth="1"/>
    <col min="13" max="13" width="7.85546875" style="6" customWidth="1"/>
    <col min="14" max="15" width="5.85546875" style="6" customWidth="1"/>
    <col min="16" max="16" width="4.7109375" style="6" customWidth="1"/>
    <col min="17" max="18" width="4.5703125" style="6" customWidth="1"/>
    <col min="19" max="19" width="8.140625" style="7" customWidth="1"/>
    <col min="20" max="20" width="8" style="7" customWidth="1"/>
    <col min="21" max="21" width="8.28515625" style="7" customWidth="1"/>
    <col min="22" max="22" width="9" style="6" customWidth="1"/>
    <col min="23" max="16384" width="9.7109375" style="1"/>
  </cols>
  <sheetData>
    <row r="1" spans="1:22" ht="23.25" customHeight="1" x14ac:dyDescent="0.3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2" ht="16.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0"/>
      <c r="S2" s="9"/>
      <c r="T2" s="9"/>
      <c r="U2" s="9"/>
      <c r="V2" s="8"/>
    </row>
    <row r="3" spans="1:22" ht="29.25" customHeight="1" x14ac:dyDescent="0.25">
      <c r="A3" s="77" t="s">
        <v>0</v>
      </c>
      <c r="B3" s="89" t="s">
        <v>27</v>
      </c>
      <c r="C3" s="91" t="s">
        <v>25</v>
      </c>
      <c r="D3" s="92"/>
      <c r="E3" s="92"/>
      <c r="F3" s="93"/>
      <c r="G3" s="91" t="s">
        <v>24</v>
      </c>
      <c r="H3" s="92"/>
      <c r="I3" s="93"/>
      <c r="J3" s="91" t="s">
        <v>23</v>
      </c>
      <c r="K3" s="92"/>
      <c r="L3" s="93"/>
      <c r="M3" s="94" t="s">
        <v>22</v>
      </c>
      <c r="N3" s="95"/>
      <c r="O3" s="95"/>
      <c r="P3" s="95"/>
      <c r="Q3" s="95"/>
      <c r="R3" s="95"/>
      <c r="S3" s="95"/>
      <c r="T3" s="95"/>
      <c r="U3" s="96"/>
      <c r="V3" s="97" t="s">
        <v>21</v>
      </c>
    </row>
    <row r="4" spans="1:22" ht="30.75" customHeight="1" x14ac:dyDescent="0.25">
      <c r="A4" s="78"/>
      <c r="B4" s="90"/>
      <c r="C4" s="18">
        <v>45778</v>
      </c>
      <c r="D4" s="18">
        <v>45413</v>
      </c>
      <c r="E4" s="24" t="s">
        <v>26</v>
      </c>
      <c r="F4" s="56" t="s">
        <v>9</v>
      </c>
      <c r="G4" s="18">
        <v>45778</v>
      </c>
      <c r="H4" s="18">
        <v>45413</v>
      </c>
      <c r="I4" s="56" t="s">
        <v>9</v>
      </c>
      <c r="J4" s="18">
        <v>45778</v>
      </c>
      <c r="K4" s="18">
        <v>45413</v>
      </c>
      <c r="L4" s="56" t="s">
        <v>9</v>
      </c>
      <c r="M4" s="25" t="s">
        <v>31</v>
      </c>
      <c r="N4" s="56" t="s">
        <v>1</v>
      </c>
      <c r="O4" s="56" t="s">
        <v>2</v>
      </c>
      <c r="P4" s="56" t="s">
        <v>3</v>
      </c>
      <c r="Q4" s="56" t="s">
        <v>4</v>
      </c>
      <c r="R4" s="56" t="s">
        <v>5</v>
      </c>
      <c r="S4" s="56" t="s">
        <v>46</v>
      </c>
      <c r="T4" s="56" t="s">
        <v>35</v>
      </c>
      <c r="U4" s="56" t="s">
        <v>9</v>
      </c>
      <c r="V4" s="98"/>
    </row>
    <row r="5" spans="1:22" s="11" customFormat="1" ht="20.25" customHeight="1" x14ac:dyDescent="0.25">
      <c r="A5" s="57">
        <v>1</v>
      </c>
      <c r="B5" s="19" t="s">
        <v>12</v>
      </c>
      <c r="C5" s="64">
        <v>0</v>
      </c>
      <c r="D5" s="64">
        <v>0</v>
      </c>
      <c r="E5" s="28">
        <f>SUM(C5-D5)</f>
        <v>0</v>
      </c>
      <c r="F5" s="30" t="str">
        <f t="shared" ref="F5:F19" si="0">IF(D5&lt;&gt;0,(C5-D5)*100/D5,IF(AND(D5=0,C5&lt;&gt;0), " (+)    "," "))</f>
        <v xml:space="preserve"> </v>
      </c>
      <c r="G5" s="64">
        <v>0</v>
      </c>
      <c r="H5" s="64">
        <v>0</v>
      </c>
      <c r="I5" s="30" t="str">
        <f t="shared" ref="I5:I19" si="1">IF(H5&lt;&gt;0,(G5-H5)*100/H5,IF(AND(H5=0,G5&lt;&gt;0), " (+)    "," "))</f>
        <v xml:space="preserve"> </v>
      </c>
      <c r="J5" s="64">
        <v>0</v>
      </c>
      <c r="K5" s="64">
        <v>0</v>
      </c>
      <c r="L5" s="65" t="str">
        <f t="shared" ref="L5:L19" si="2">IF(K5&lt;&gt;0,(J5-K5)*100/K5,IF(AND(K5=0,J5&lt;&gt;0), " (+)    "," "))</f>
        <v xml:space="preserve"> </v>
      </c>
      <c r="M5" s="64">
        <v>2620</v>
      </c>
      <c r="N5" s="27">
        <f>SUM(O5:R5)</f>
        <v>0</v>
      </c>
      <c r="O5" s="27">
        <v>0</v>
      </c>
      <c r="P5" s="27">
        <v>0</v>
      </c>
      <c r="Q5" s="27">
        <v>0</v>
      </c>
      <c r="R5" s="27">
        <v>0</v>
      </c>
      <c r="S5" s="30">
        <f>ROUND(N5*100/M5, 2)</f>
        <v>0</v>
      </c>
      <c r="T5" s="58">
        <v>0</v>
      </c>
      <c r="U5" s="30" t="str">
        <f t="shared" ref="U5:U22" si="3">IF(T5&lt;&gt;0,(S5-T5)*100/T5,IF(AND(T5=0,S5&lt;&gt;0), " (+)    "," "))</f>
        <v xml:space="preserve"> </v>
      </c>
      <c r="V5" s="27">
        <v>0</v>
      </c>
    </row>
    <row r="6" spans="1:22" s="11" customFormat="1" ht="20.25" customHeight="1" x14ac:dyDescent="0.25">
      <c r="A6" s="57">
        <v>2</v>
      </c>
      <c r="B6" s="19" t="s">
        <v>13</v>
      </c>
      <c r="C6" s="66">
        <v>0</v>
      </c>
      <c r="D6" s="66">
        <v>1</v>
      </c>
      <c r="E6" s="28">
        <f t="shared" ref="E6:E19" si="4">SUM(C6-D6)</f>
        <v>-1</v>
      </c>
      <c r="F6" s="30">
        <f t="shared" si="0"/>
        <v>-100</v>
      </c>
      <c r="G6" s="66">
        <v>0</v>
      </c>
      <c r="H6" s="66">
        <v>0</v>
      </c>
      <c r="I6" s="30" t="str">
        <f t="shared" si="1"/>
        <v xml:space="preserve"> </v>
      </c>
      <c r="J6" s="66">
        <v>0</v>
      </c>
      <c r="K6" s="66">
        <v>0</v>
      </c>
      <c r="L6" s="65" t="str">
        <f t="shared" si="2"/>
        <v xml:space="preserve"> </v>
      </c>
      <c r="M6" s="66">
        <v>3010</v>
      </c>
      <c r="N6" s="27">
        <f t="shared" ref="N6:N19" si="5">SUM(O6:R6)</f>
        <v>0</v>
      </c>
      <c r="O6" s="27">
        <v>0</v>
      </c>
      <c r="P6" s="27">
        <v>0</v>
      </c>
      <c r="Q6" s="27">
        <v>0</v>
      </c>
      <c r="R6" s="27">
        <v>0</v>
      </c>
      <c r="S6" s="30">
        <f t="shared" ref="S6:S19" si="6">ROUND(N6*100/M6, 2)</f>
        <v>0</v>
      </c>
      <c r="T6" s="58">
        <v>0.04</v>
      </c>
      <c r="U6" s="30">
        <f t="shared" si="3"/>
        <v>-100</v>
      </c>
      <c r="V6" s="27">
        <v>0</v>
      </c>
    </row>
    <row r="7" spans="1:22" s="11" customFormat="1" ht="20.25" customHeight="1" x14ac:dyDescent="0.25">
      <c r="A7" s="57">
        <v>3</v>
      </c>
      <c r="B7" s="19" t="s">
        <v>47</v>
      </c>
      <c r="C7" s="66">
        <v>0</v>
      </c>
      <c r="D7" s="66">
        <v>0</v>
      </c>
      <c r="E7" s="28">
        <f t="shared" si="4"/>
        <v>0</v>
      </c>
      <c r="F7" s="30" t="str">
        <f t="shared" si="0"/>
        <v xml:space="preserve"> </v>
      </c>
      <c r="G7" s="66">
        <v>0</v>
      </c>
      <c r="H7" s="66">
        <v>0</v>
      </c>
      <c r="I7" s="30" t="str">
        <f t="shared" si="1"/>
        <v xml:space="preserve"> </v>
      </c>
      <c r="J7" s="66">
        <v>0</v>
      </c>
      <c r="K7" s="66">
        <v>0</v>
      </c>
      <c r="L7" s="65" t="str">
        <f t="shared" si="2"/>
        <v xml:space="preserve"> </v>
      </c>
      <c r="M7" s="66">
        <v>1427</v>
      </c>
      <c r="N7" s="27">
        <f t="shared" si="5"/>
        <v>0</v>
      </c>
      <c r="O7" s="27">
        <v>0</v>
      </c>
      <c r="P7" s="27">
        <v>0</v>
      </c>
      <c r="Q7" s="27">
        <v>0</v>
      </c>
      <c r="R7" s="27">
        <v>0</v>
      </c>
      <c r="S7" s="30">
        <f t="shared" si="6"/>
        <v>0</v>
      </c>
      <c r="T7" s="58">
        <v>0</v>
      </c>
      <c r="U7" s="30" t="str">
        <f t="shared" si="3"/>
        <v xml:space="preserve"> </v>
      </c>
      <c r="V7" s="27">
        <v>0</v>
      </c>
    </row>
    <row r="8" spans="1:22" s="11" customFormat="1" ht="20.25" customHeight="1" x14ac:dyDescent="0.25">
      <c r="A8" s="57">
        <v>4</v>
      </c>
      <c r="B8" s="19" t="s">
        <v>14</v>
      </c>
      <c r="C8" s="66">
        <v>0</v>
      </c>
      <c r="D8" s="66">
        <v>0</v>
      </c>
      <c r="E8" s="28">
        <f t="shared" si="4"/>
        <v>0</v>
      </c>
      <c r="F8" s="30" t="str">
        <f t="shared" si="0"/>
        <v xml:space="preserve"> </v>
      </c>
      <c r="G8" s="66">
        <v>0</v>
      </c>
      <c r="H8" s="66">
        <v>0</v>
      </c>
      <c r="I8" s="30" t="str">
        <f t="shared" si="1"/>
        <v xml:space="preserve"> </v>
      </c>
      <c r="J8" s="66">
        <v>0</v>
      </c>
      <c r="K8" s="66">
        <v>0</v>
      </c>
      <c r="L8" s="65" t="str">
        <f t="shared" si="2"/>
        <v xml:space="preserve"> </v>
      </c>
      <c r="M8" s="66">
        <v>92</v>
      </c>
      <c r="N8" s="27">
        <f t="shared" si="5"/>
        <v>0</v>
      </c>
      <c r="O8" s="27">
        <v>0</v>
      </c>
      <c r="P8" s="27">
        <v>0</v>
      </c>
      <c r="Q8" s="27">
        <v>0</v>
      </c>
      <c r="R8" s="27">
        <v>0</v>
      </c>
      <c r="S8" s="30">
        <f t="shared" si="6"/>
        <v>0</v>
      </c>
      <c r="T8" s="58">
        <v>0</v>
      </c>
      <c r="U8" s="30" t="str">
        <f t="shared" si="3"/>
        <v xml:space="preserve"> </v>
      </c>
      <c r="V8" s="27">
        <v>0</v>
      </c>
    </row>
    <row r="9" spans="1:22" s="11" customFormat="1" ht="20.25" customHeight="1" x14ac:dyDescent="0.25">
      <c r="A9" s="57">
        <v>5</v>
      </c>
      <c r="B9" s="19" t="s">
        <v>15</v>
      </c>
      <c r="C9" s="66">
        <v>0</v>
      </c>
      <c r="D9" s="66">
        <v>0</v>
      </c>
      <c r="E9" s="28">
        <f t="shared" si="4"/>
        <v>0</v>
      </c>
      <c r="F9" s="30" t="str">
        <f t="shared" si="0"/>
        <v xml:space="preserve"> </v>
      </c>
      <c r="G9" s="66">
        <v>0</v>
      </c>
      <c r="H9" s="66">
        <v>0</v>
      </c>
      <c r="I9" s="30" t="str">
        <f t="shared" si="1"/>
        <v xml:space="preserve"> </v>
      </c>
      <c r="J9" s="66">
        <v>0</v>
      </c>
      <c r="K9" s="66">
        <v>0</v>
      </c>
      <c r="L9" s="65" t="str">
        <f t="shared" si="2"/>
        <v xml:space="preserve"> </v>
      </c>
      <c r="M9" s="66">
        <v>4206</v>
      </c>
      <c r="N9" s="27">
        <f t="shared" si="5"/>
        <v>0</v>
      </c>
      <c r="O9" s="27">
        <v>0</v>
      </c>
      <c r="P9" s="27">
        <v>0</v>
      </c>
      <c r="Q9" s="27">
        <v>0</v>
      </c>
      <c r="R9" s="27">
        <v>0</v>
      </c>
      <c r="S9" s="30">
        <f t="shared" si="6"/>
        <v>0</v>
      </c>
      <c r="T9" s="58">
        <v>0</v>
      </c>
      <c r="U9" s="30" t="str">
        <f t="shared" si="3"/>
        <v xml:space="preserve"> </v>
      </c>
      <c r="V9" s="27">
        <v>0</v>
      </c>
    </row>
    <row r="10" spans="1:22" s="11" customFormat="1" ht="20.25" customHeight="1" x14ac:dyDescent="0.25">
      <c r="A10" s="57">
        <v>6</v>
      </c>
      <c r="B10" s="19" t="s">
        <v>16</v>
      </c>
      <c r="C10" s="66">
        <v>0</v>
      </c>
      <c r="D10" s="66">
        <v>0</v>
      </c>
      <c r="E10" s="28">
        <f t="shared" si="4"/>
        <v>0</v>
      </c>
      <c r="F10" s="30" t="str">
        <f t="shared" si="0"/>
        <v xml:space="preserve"> </v>
      </c>
      <c r="G10" s="66">
        <v>0</v>
      </c>
      <c r="H10" s="66">
        <v>0</v>
      </c>
      <c r="I10" s="30" t="str">
        <f t="shared" si="1"/>
        <v xml:space="preserve"> </v>
      </c>
      <c r="J10" s="66">
        <v>0</v>
      </c>
      <c r="K10" s="66">
        <v>0</v>
      </c>
      <c r="L10" s="65" t="str">
        <f t="shared" si="2"/>
        <v xml:space="preserve"> </v>
      </c>
      <c r="M10" s="66">
        <v>2306</v>
      </c>
      <c r="N10" s="27">
        <f t="shared" si="5"/>
        <v>0</v>
      </c>
      <c r="O10" s="27">
        <v>0</v>
      </c>
      <c r="P10" s="27">
        <v>0</v>
      </c>
      <c r="Q10" s="27">
        <v>0</v>
      </c>
      <c r="R10" s="27">
        <v>0</v>
      </c>
      <c r="S10" s="30">
        <f t="shared" si="6"/>
        <v>0</v>
      </c>
      <c r="T10" s="58">
        <v>0</v>
      </c>
      <c r="U10" s="30" t="str">
        <f t="shared" si="3"/>
        <v xml:space="preserve"> </v>
      </c>
      <c r="V10" s="27">
        <v>0</v>
      </c>
    </row>
    <row r="11" spans="1:22" s="11" customFormat="1" ht="20.25" customHeight="1" x14ac:dyDescent="0.25">
      <c r="A11" s="57">
        <v>7</v>
      </c>
      <c r="B11" s="19" t="s">
        <v>17</v>
      </c>
      <c r="C11" s="66">
        <v>0</v>
      </c>
      <c r="D11" s="66">
        <v>0</v>
      </c>
      <c r="E11" s="28">
        <f t="shared" si="4"/>
        <v>0</v>
      </c>
      <c r="F11" s="30" t="str">
        <f t="shared" si="0"/>
        <v xml:space="preserve"> </v>
      </c>
      <c r="G11" s="66">
        <v>0</v>
      </c>
      <c r="H11" s="66">
        <v>0</v>
      </c>
      <c r="I11" s="30" t="str">
        <f t="shared" si="1"/>
        <v xml:space="preserve"> </v>
      </c>
      <c r="J11" s="66">
        <v>0</v>
      </c>
      <c r="K11" s="66">
        <v>0</v>
      </c>
      <c r="L11" s="65" t="str">
        <f t="shared" si="2"/>
        <v xml:space="preserve"> </v>
      </c>
      <c r="M11" s="66">
        <v>3560</v>
      </c>
      <c r="N11" s="27">
        <f t="shared" si="5"/>
        <v>0</v>
      </c>
      <c r="O11" s="27">
        <v>0</v>
      </c>
      <c r="P11" s="27">
        <v>0</v>
      </c>
      <c r="Q11" s="27">
        <v>0</v>
      </c>
      <c r="R11" s="27">
        <v>0</v>
      </c>
      <c r="S11" s="30">
        <f t="shared" si="6"/>
        <v>0</v>
      </c>
      <c r="T11" s="58">
        <v>0</v>
      </c>
      <c r="U11" s="30" t="str">
        <f t="shared" si="3"/>
        <v xml:space="preserve"> </v>
      </c>
      <c r="V11" s="27">
        <v>0</v>
      </c>
    </row>
    <row r="12" spans="1:22" s="11" customFormat="1" ht="20.25" customHeight="1" x14ac:dyDescent="0.25">
      <c r="A12" s="57">
        <v>8</v>
      </c>
      <c r="B12" s="19" t="s">
        <v>18</v>
      </c>
      <c r="C12" s="66">
        <v>0</v>
      </c>
      <c r="D12" s="66">
        <v>0</v>
      </c>
      <c r="E12" s="28">
        <f t="shared" si="4"/>
        <v>0</v>
      </c>
      <c r="F12" s="30" t="str">
        <f t="shared" si="0"/>
        <v xml:space="preserve"> </v>
      </c>
      <c r="G12" s="66">
        <v>0</v>
      </c>
      <c r="H12" s="66">
        <v>0</v>
      </c>
      <c r="I12" s="30" t="str">
        <f t="shared" si="1"/>
        <v xml:space="preserve"> </v>
      </c>
      <c r="J12" s="66">
        <v>0</v>
      </c>
      <c r="K12" s="66">
        <v>0</v>
      </c>
      <c r="L12" s="65" t="str">
        <f t="shared" si="2"/>
        <v xml:space="preserve"> </v>
      </c>
      <c r="M12" s="66">
        <v>3878</v>
      </c>
      <c r="N12" s="27">
        <f t="shared" si="5"/>
        <v>0</v>
      </c>
      <c r="O12" s="27">
        <v>0</v>
      </c>
      <c r="P12" s="27">
        <v>0</v>
      </c>
      <c r="Q12" s="27">
        <v>0</v>
      </c>
      <c r="R12" s="27">
        <v>0</v>
      </c>
      <c r="S12" s="30">
        <f t="shared" si="6"/>
        <v>0</v>
      </c>
      <c r="T12" s="58">
        <v>0</v>
      </c>
      <c r="U12" s="30" t="str">
        <f t="shared" si="3"/>
        <v xml:space="preserve"> </v>
      </c>
      <c r="V12" s="27">
        <v>0</v>
      </c>
    </row>
    <row r="13" spans="1:22" s="11" customFormat="1" ht="20.25" customHeight="1" x14ac:dyDescent="0.25">
      <c r="A13" s="57">
        <v>9</v>
      </c>
      <c r="B13" s="19" t="s">
        <v>28</v>
      </c>
      <c r="C13" s="66">
        <v>7</v>
      </c>
      <c r="D13" s="66">
        <v>29</v>
      </c>
      <c r="E13" s="28">
        <f t="shared" si="4"/>
        <v>-22</v>
      </c>
      <c r="F13" s="30">
        <f t="shared" si="0"/>
        <v>-75.862068965517238</v>
      </c>
      <c r="G13" s="66">
        <v>0</v>
      </c>
      <c r="H13" s="66">
        <v>3</v>
      </c>
      <c r="I13" s="30">
        <f t="shared" si="1"/>
        <v>-100</v>
      </c>
      <c r="J13" s="66">
        <v>0</v>
      </c>
      <c r="K13" s="66">
        <v>0</v>
      </c>
      <c r="L13" s="65" t="str">
        <f t="shared" si="2"/>
        <v xml:space="preserve"> </v>
      </c>
      <c r="M13" s="66">
        <v>3747</v>
      </c>
      <c r="N13" s="27">
        <f t="shared" si="5"/>
        <v>7</v>
      </c>
      <c r="O13" s="27">
        <v>5</v>
      </c>
      <c r="P13" s="27">
        <v>0</v>
      </c>
      <c r="Q13" s="27">
        <v>0</v>
      </c>
      <c r="R13" s="27">
        <v>2</v>
      </c>
      <c r="S13" s="30">
        <f t="shared" si="6"/>
        <v>0.19</v>
      </c>
      <c r="T13" s="58">
        <v>0.87</v>
      </c>
      <c r="U13" s="30">
        <f t="shared" si="3"/>
        <v>-78.160919540229884</v>
      </c>
      <c r="V13" s="27">
        <v>7</v>
      </c>
    </row>
    <row r="14" spans="1:22" s="11" customFormat="1" ht="20.25" customHeight="1" x14ac:dyDescent="0.25">
      <c r="A14" s="57">
        <v>10</v>
      </c>
      <c r="B14" s="19" t="s">
        <v>19</v>
      </c>
      <c r="C14" s="66">
        <v>1</v>
      </c>
      <c r="D14" s="66">
        <v>0</v>
      </c>
      <c r="E14" s="28">
        <f t="shared" si="4"/>
        <v>1</v>
      </c>
      <c r="F14" s="30" t="str">
        <f t="shared" si="0"/>
        <v xml:space="preserve"> (+)    </v>
      </c>
      <c r="G14" s="66">
        <v>0</v>
      </c>
      <c r="H14" s="66">
        <v>0</v>
      </c>
      <c r="I14" s="30" t="str">
        <f t="shared" si="1"/>
        <v xml:space="preserve"> </v>
      </c>
      <c r="J14" s="66">
        <v>0</v>
      </c>
      <c r="K14" s="66">
        <v>0</v>
      </c>
      <c r="L14" s="65" t="str">
        <f t="shared" si="2"/>
        <v xml:space="preserve"> </v>
      </c>
      <c r="M14" s="66">
        <v>2659</v>
      </c>
      <c r="N14" s="27">
        <f t="shared" si="5"/>
        <v>1</v>
      </c>
      <c r="O14" s="27">
        <v>1</v>
      </c>
      <c r="P14" s="27">
        <v>0</v>
      </c>
      <c r="Q14" s="27">
        <v>0</v>
      </c>
      <c r="R14" s="27">
        <v>0</v>
      </c>
      <c r="S14" s="30">
        <f t="shared" si="6"/>
        <v>0.04</v>
      </c>
      <c r="T14" s="58">
        <v>0</v>
      </c>
      <c r="U14" s="30" t="str">
        <f t="shared" si="3"/>
        <v xml:space="preserve"> (+)    </v>
      </c>
      <c r="V14" s="27">
        <v>1</v>
      </c>
    </row>
    <row r="15" spans="1:22" s="11" customFormat="1" ht="20.25" customHeight="1" x14ac:dyDescent="0.25">
      <c r="A15" s="57">
        <v>11</v>
      </c>
      <c r="B15" s="19" t="s">
        <v>20</v>
      </c>
      <c r="C15" s="66">
        <v>0</v>
      </c>
      <c r="D15" s="66">
        <v>0</v>
      </c>
      <c r="E15" s="28">
        <f t="shared" si="4"/>
        <v>0</v>
      </c>
      <c r="F15" s="30" t="str">
        <f t="shared" si="0"/>
        <v xml:space="preserve"> </v>
      </c>
      <c r="G15" s="66">
        <v>0</v>
      </c>
      <c r="H15" s="66">
        <v>0</v>
      </c>
      <c r="I15" s="30" t="str">
        <f t="shared" si="1"/>
        <v xml:space="preserve"> </v>
      </c>
      <c r="J15" s="66">
        <v>0</v>
      </c>
      <c r="K15" s="66">
        <v>0</v>
      </c>
      <c r="L15" s="65" t="str">
        <f t="shared" si="2"/>
        <v xml:space="preserve"> </v>
      </c>
      <c r="M15" s="66">
        <v>3471</v>
      </c>
      <c r="N15" s="27">
        <f t="shared" si="5"/>
        <v>0</v>
      </c>
      <c r="O15" s="66">
        <v>0</v>
      </c>
      <c r="P15" s="27">
        <v>0</v>
      </c>
      <c r="Q15" s="27">
        <v>0</v>
      </c>
      <c r="R15" s="27">
        <v>0</v>
      </c>
      <c r="S15" s="30">
        <f t="shared" si="6"/>
        <v>0</v>
      </c>
      <c r="T15" s="58">
        <v>0</v>
      </c>
      <c r="U15" s="30" t="str">
        <f t="shared" si="3"/>
        <v xml:space="preserve"> </v>
      </c>
      <c r="V15" s="27">
        <v>0</v>
      </c>
    </row>
    <row r="16" spans="1:22" s="11" customFormat="1" ht="20.25" customHeight="1" x14ac:dyDescent="0.25">
      <c r="A16" s="57">
        <v>12</v>
      </c>
      <c r="B16" s="19" t="s">
        <v>6</v>
      </c>
      <c r="C16" s="66">
        <v>0</v>
      </c>
      <c r="D16" s="66">
        <v>0</v>
      </c>
      <c r="E16" s="28">
        <f t="shared" si="4"/>
        <v>0</v>
      </c>
      <c r="F16" s="30" t="str">
        <f t="shared" si="0"/>
        <v xml:space="preserve"> </v>
      </c>
      <c r="G16" s="66">
        <v>0</v>
      </c>
      <c r="H16" s="66">
        <v>0</v>
      </c>
      <c r="I16" s="30" t="str">
        <f t="shared" si="1"/>
        <v xml:space="preserve"> </v>
      </c>
      <c r="J16" s="66">
        <v>0</v>
      </c>
      <c r="K16" s="66">
        <v>0</v>
      </c>
      <c r="L16" s="65" t="str">
        <f t="shared" si="2"/>
        <v xml:space="preserve"> </v>
      </c>
      <c r="M16" s="66">
        <v>4122</v>
      </c>
      <c r="N16" s="27">
        <f t="shared" si="5"/>
        <v>0</v>
      </c>
      <c r="O16" s="66">
        <v>0</v>
      </c>
      <c r="P16" s="27">
        <v>0</v>
      </c>
      <c r="Q16" s="27">
        <v>0</v>
      </c>
      <c r="R16" s="27">
        <v>0</v>
      </c>
      <c r="S16" s="30">
        <f t="shared" si="6"/>
        <v>0</v>
      </c>
      <c r="T16" s="58">
        <v>0</v>
      </c>
      <c r="U16" s="30" t="str">
        <f t="shared" si="3"/>
        <v xml:space="preserve"> </v>
      </c>
      <c r="V16" s="27">
        <v>0</v>
      </c>
    </row>
    <row r="17" spans="1:22" s="11" customFormat="1" ht="20.25" customHeight="1" x14ac:dyDescent="0.25">
      <c r="A17" s="57">
        <v>13</v>
      </c>
      <c r="B17" s="20" t="s">
        <v>7</v>
      </c>
      <c r="C17" s="66">
        <v>0</v>
      </c>
      <c r="D17" s="66">
        <v>0</v>
      </c>
      <c r="E17" s="28">
        <f t="shared" si="4"/>
        <v>0</v>
      </c>
      <c r="F17" s="30" t="str">
        <f t="shared" si="0"/>
        <v xml:space="preserve"> </v>
      </c>
      <c r="G17" s="66">
        <v>0</v>
      </c>
      <c r="H17" s="66">
        <v>0</v>
      </c>
      <c r="I17" s="30" t="str">
        <f t="shared" si="1"/>
        <v xml:space="preserve"> </v>
      </c>
      <c r="J17" s="66">
        <v>0</v>
      </c>
      <c r="K17" s="66">
        <v>0</v>
      </c>
      <c r="L17" s="65" t="str">
        <f t="shared" si="2"/>
        <v xml:space="preserve"> </v>
      </c>
      <c r="M17" s="66">
        <v>1017</v>
      </c>
      <c r="N17" s="27">
        <f t="shared" si="5"/>
        <v>0</v>
      </c>
      <c r="O17" s="66">
        <v>0</v>
      </c>
      <c r="P17" s="27">
        <v>0</v>
      </c>
      <c r="Q17" s="27">
        <v>0</v>
      </c>
      <c r="R17" s="27">
        <v>0</v>
      </c>
      <c r="S17" s="30">
        <f t="shared" si="6"/>
        <v>0</v>
      </c>
      <c r="T17" s="58">
        <v>0</v>
      </c>
      <c r="U17" s="30" t="str">
        <f t="shared" si="3"/>
        <v xml:space="preserve"> </v>
      </c>
      <c r="V17" s="27">
        <v>0</v>
      </c>
    </row>
    <row r="18" spans="1:22" s="11" customFormat="1" ht="20.25" customHeight="1" x14ac:dyDescent="0.25">
      <c r="A18" s="57">
        <v>14</v>
      </c>
      <c r="B18" s="20" t="s">
        <v>10</v>
      </c>
      <c r="C18" s="66">
        <v>1</v>
      </c>
      <c r="D18" s="66">
        <v>1</v>
      </c>
      <c r="E18" s="28">
        <f t="shared" si="4"/>
        <v>0</v>
      </c>
      <c r="F18" s="30">
        <f t="shared" si="0"/>
        <v>0</v>
      </c>
      <c r="G18" s="66">
        <v>0</v>
      </c>
      <c r="H18" s="66">
        <v>0</v>
      </c>
      <c r="I18" s="30" t="str">
        <f t="shared" si="1"/>
        <v xml:space="preserve"> </v>
      </c>
      <c r="J18" s="66">
        <v>0</v>
      </c>
      <c r="K18" s="66">
        <v>0</v>
      </c>
      <c r="L18" s="65" t="str">
        <f t="shared" si="2"/>
        <v xml:space="preserve"> </v>
      </c>
      <c r="M18" s="66">
        <v>5897</v>
      </c>
      <c r="N18" s="27">
        <f t="shared" si="5"/>
        <v>1</v>
      </c>
      <c r="O18" s="66">
        <v>1</v>
      </c>
      <c r="P18" s="27">
        <v>0</v>
      </c>
      <c r="Q18" s="27">
        <v>0</v>
      </c>
      <c r="R18" s="27">
        <v>0</v>
      </c>
      <c r="S18" s="30">
        <f t="shared" si="6"/>
        <v>0.02</v>
      </c>
      <c r="T18" s="58">
        <v>0.01</v>
      </c>
      <c r="U18" s="30">
        <f t="shared" si="3"/>
        <v>100</v>
      </c>
      <c r="V18" s="27">
        <v>1</v>
      </c>
    </row>
    <row r="19" spans="1:22" s="11" customFormat="1" ht="20.25" customHeight="1" x14ac:dyDescent="0.25">
      <c r="A19" s="57">
        <v>15</v>
      </c>
      <c r="B19" s="21" t="s">
        <v>11</v>
      </c>
      <c r="C19" s="67">
        <v>0</v>
      </c>
      <c r="D19" s="67">
        <v>0</v>
      </c>
      <c r="E19" s="28">
        <f t="shared" si="4"/>
        <v>0</v>
      </c>
      <c r="F19" s="30" t="str">
        <f t="shared" si="0"/>
        <v xml:space="preserve"> </v>
      </c>
      <c r="G19" s="67">
        <v>0</v>
      </c>
      <c r="H19" s="67">
        <v>0</v>
      </c>
      <c r="I19" s="30" t="str">
        <f t="shared" si="1"/>
        <v xml:space="preserve"> </v>
      </c>
      <c r="J19" s="67">
        <v>0</v>
      </c>
      <c r="K19" s="67">
        <v>0</v>
      </c>
      <c r="L19" s="65" t="str">
        <f t="shared" si="2"/>
        <v xml:space="preserve"> </v>
      </c>
      <c r="M19" s="67">
        <v>2295</v>
      </c>
      <c r="N19" s="27">
        <f t="shared" si="5"/>
        <v>0</v>
      </c>
      <c r="O19" s="67">
        <v>0</v>
      </c>
      <c r="P19" s="38">
        <v>0</v>
      </c>
      <c r="Q19" s="38">
        <v>0</v>
      </c>
      <c r="R19" s="38">
        <v>0</v>
      </c>
      <c r="S19" s="39">
        <f t="shared" si="6"/>
        <v>0</v>
      </c>
      <c r="T19" s="62">
        <v>0</v>
      </c>
      <c r="U19" s="30" t="str">
        <f t="shared" si="3"/>
        <v xml:space="preserve"> </v>
      </c>
      <c r="V19" s="38">
        <v>0</v>
      </c>
    </row>
    <row r="20" spans="1:22" s="12" customFormat="1" ht="20.25" customHeight="1" x14ac:dyDescent="0.3">
      <c r="A20" s="59"/>
      <c r="B20" s="41" t="s">
        <v>8</v>
      </c>
      <c r="C20" s="42">
        <f>SUM(C5:C15)</f>
        <v>8</v>
      </c>
      <c r="D20" s="42">
        <v>30</v>
      </c>
      <c r="E20" s="42">
        <f>SUM(E5:E15)</f>
        <v>-22</v>
      </c>
      <c r="F20" s="44">
        <f>IF(D20&lt;&gt;0,(C20-D20)*100/D20,IF(AND(D20=0,C20&lt;&gt;0), " (+)    "," "))</f>
        <v>-73.333333333333329</v>
      </c>
      <c r="G20" s="42">
        <f>SUM(G5:G15)</f>
        <v>0</v>
      </c>
      <c r="H20" s="42">
        <v>3</v>
      </c>
      <c r="I20" s="44">
        <f>IF(H20&lt;&gt;0,(G20-H20)*100/H20,IF(AND(H20=0,G20&lt;&gt;0), " (+)    "," "))</f>
        <v>-100</v>
      </c>
      <c r="J20" s="42">
        <f>SUM(J5:J15)</f>
        <v>0</v>
      </c>
      <c r="K20" s="42">
        <f>SUM(K5:K15)</f>
        <v>0</v>
      </c>
      <c r="L20" s="44" t="str">
        <f>IF(K20&lt;&gt;0,(J20-K20)*100/K20,IF(AND(K20=0,J20&lt;&gt;0), " (+)    "," "))</f>
        <v xml:space="preserve"> </v>
      </c>
      <c r="M20" s="42">
        <f>SUM(M5:M15)</f>
        <v>30976</v>
      </c>
      <c r="N20" s="42">
        <f t="shared" ref="N20:R20" si="7">SUM(N5:N15)</f>
        <v>8</v>
      </c>
      <c r="O20" s="42">
        <f t="shared" si="7"/>
        <v>6</v>
      </c>
      <c r="P20" s="42">
        <f t="shared" si="7"/>
        <v>0</v>
      </c>
      <c r="Q20" s="42">
        <f t="shared" si="7"/>
        <v>0</v>
      </c>
      <c r="R20" s="42">
        <f t="shared" si="7"/>
        <v>2</v>
      </c>
      <c r="S20" s="63">
        <f>ROUND(N20*100/M20,3)</f>
        <v>2.5999999999999999E-2</v>
      </c>
      <c r="T20" s="70">
        <v>0.104</v>
      </c>
      <c r="U20" s="44">
        <f t="shared" si="3"/>
        <v>-75</v>
      </c>
      <c r="V20" s="42">
        <f>SUM(V5:V15)</f>
        <v>8</v>
      </c>
    </row>
    <row r="21" spans="1:22" s="12" customFormat="1" ht="20.25" customHeight="1" x14ac:dyDescent="0.3">
      <c r="A21" s="60"/>
      <c r="B21" s="46" t="s">
        <v>29</v>
      </c>
      <c r="C21" s="47">
        <f>SUM(C16:C19)</f>
        <v>1</v>
      </c>
      <c r="D21" s="47">
        <v>1</v>
      </c>
      <c r="E21" s="47">
        <f>SUM(E16:E19)</f>
        <v>0</v>
      </c>
      <c r="F21" s="49">
        <f>IF(D21&lt;&gt;0,(C21-D21)*100/D21,IF(AND(D21=0,C21&lt;&gt;0), " (+)    "," "))</f>
        <v>0</v>
      </c>
      <c r="G21" s="47">
        <f>SUM(G16:G19)</f>
        <v>0</v>
      </c>
      <c r="H21" s="47">
        <v>0</v>
      </c>
      <c r="I21" s="49" t="str">
        <f>IF(H21&lt;&gt;0,(G21-H21)*100/H21,IF(AND(H21=0,G21&lt;&gt;0), " (+)    "," "))</f>
        <v xml:space="preserve"> </v>
      </c>
      <c r="J21" s="47">
        <f>SUM(J16:J19)</f>
        <v>0</v>
      </c>
      <c r="K21" s="47">
        <f>SUM(K16:K19)</f>
        <v>0</v>
      </c>
      <c r="L21" s="49" t="str">
        <f>IF(K21&lt;&gt;0,(J21-K21)*100/K21,IF(AND(K21=0,J21&lt;&gt;0), " (+)    "," "))</f>
        <v xml:space="preserve"> </v>
      </c>
      <c r="M21" s="47">
        <f>SUM(M16:M19)</f>
        <v>13331</v>
      </c>
      <c r="N21" s="47">
        <f t="shared" ref="N21:R21" si="8">SUM(N16:N19)</f>
        <v>1</v>
      </c>
      <c r="O21" s="47">
        <f t="shared" si="8"/>
        <v>1</v>
      </c>
      <c r="P21" s="47">
        <f t="shared" si="8"/>
        <v>0</v>
      </c>
      <c r="Q21" s="47">
        <f t="shared" si="8"/>
        <v>0</v>
      </c>
      <c r="R21" s="47">
        <f t="shared" si="8"/>
        <v>0</v>
      </c>
      <c r="S21" s="69">
        <f>ROUND(N21*100/M21,3)</f>
        <v>8.0000000000000002E-3</v>
      </c>
      <c r="T21" s="71">
        <v>8.0000000000000002E-3</v>
      </c>
      <c r="U21" s="49">
        <f t="shared" si="3"/>
        <v>0</v>
      </c>
      <c r="V21" s="47">
        <f>SUM(V16:V19)</f>
        <v>1</v>
      </c>
    </row>
    <row r="22" spans="1:22" s="12" customFormat="1" ht="20.25" customHeight="1" x14ac:dyDescent="0.3">
      <c r="A22" s="61"/>
      <c r="B22" s="51" t="s">
        <v>30</v>
      </c>
      <c r="C22" s="52">
        <f>SUM(C20:C21)</f>
        <v>9</v>
      </c>
      <c r="D22" s="52">
        <v>31</v>
      </c>
      <c r="E22" s="52">
        <f>SUM(E20:E21)</f>
        <v>-22</v>
      </c>
      <c r="F22" s="54">
        <f>IF(D22&lt;&gt;0,(C22-D22)*100/D22,IF(AND(D22=0,C22&lt;&gt;0), " (+)    "," "))</f>
        <v>-70.967741935483872</v>
      </c>
      <c r="G22" s="52">
        <f>SUM(G20:G21)</f>
        <v>0</v>
      </c>
      <c r="H22" s="52">
        <v>3</v>
      </c>
      <c r="I22" s="54">
        <f>IF(H22&lt;&gt;0,(G22-H22)*100/H22,IF(AND(H22=0,G22&lt;&gt;0), " (+)    "," "))</f>
        <v>-100</v>
      </c>
      <c r="J22" s="52">
        <f>SUM(J20:J21)</f>
        <v>0</v>
      </c>
      <c r="K22" s="52">
        <f>SUM(K20:K21)</f>
        <v>0</v>
      </c>
      <c r="L22" s="54" t="str">
        <f>IF(K22&lt;&gt;0,(J22-K22)*100/K22,IF(AND(K22=0,J22&lt;&gt;0), " (+)    "," "))</f>
        <v xml:space="preserve"> </v>
      </c>
      <c r="M22" s="52">
        <f>SUM(M20:M21)</f>
        <v>44307</v>
      </c>
      <c r="N22" s="52">
        <f t="shared" ref="N22:R22" si="9">SUM(N20:N21)</f>
        <v>9</v>
      </c>
      <c r="O22" s="52">
        <f t="shared" si="9"/>
        <v>7</v>
      </c>
      <c r="P22" s="52">
        <f t="shared" si="9"/>
        <v>0</v>
      </c>
      <c r="Q22" s="52">
        <f t="shared" si="9"/>
        <v>0</v>
      </c>
      <c r="R22" s="52">
        <f t="shared" si="9"/>
        <v>2</v>
      </c>
      <c r="S22" s="68">
        <f>ROUND(N22*100/M22, 3)</f>
        <v>0.02</v>
      </c>
      <c r="T22" s="72">
        <v>7.4999999999999997E-2</v>
      </c>
      <c r="U22" s="54">
        <f t="shared" si="3"/>
        <v>-73.333333333333329</v>
      </c>
      <c r="V22" s="52">
        <f>SUM(V20:V21)</f>
        <v>9</v>
      </c>
    </row>
    <row r="23" spans="1:22" ht="16.5" x14ac:dyDescent="0.3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4"/>
      <c r="U23" s="4"/>
      <c r="V23" s="3"/>
    </row>
    <row r="24" spans="1:22" ht="16.5" x14ac:dyDescent="0.3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4"/>
      <c r="U24" s="4"/>
      <c r="V24" s="3"/>
    </row>
    <row r="25" spans="1:22" ht="16.5" x14ac:dyDescent="0.3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4"/>
      <c r="V25" s="3"/>
    </row>
    <row r="26" spans="1:22" ht="16.5" x14ac:dyDescent="0.3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  <c r="T26" s="4"/>
      <c r="U26" s="4"/>
      <c r="V26" s="3"/>
    </row>
    <row r="27" spans="1:22" ht="16.5" x14ac:dyDescent="0.3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4"/>
      <c r="U27" s="4"/>
      <c r="V27" s="3"/>
    </row>
    <row r="28" spans="1:22" ht="16.5" x14ac:dyDescent="0.3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  <c r="T28" s="4"/>
      <c r="U28" s="4"/>
      <c r="V28" s="3"/>
    </row>
    <row r="29" spans="1:22" ht="16.5" x14ac:dyDescent="0.3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  <c r="T29" s="4"/>
      <c r="U29" s="4"/>
      <c r="V29" s="3"/>
    </row>
    <row r="30" spans="1:22" ht="16.5" x14ac:dyDescent="0.3">
      <c r="A30" s="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  <c r="T30" s="4"/>
      <c r="U30" s="4"/>
      <c r="V30" s="3"/>
    </row>
    <row r="31" spans="1:22" ht="16.5" x14ac:dyDescent="0.3">
      <c r="A31" s="2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  <c r="T31" s="4"/>
      <c r="U31" s="4"/>
      <c r="V31" s="3"/>
    </row>
    <row r="32" spans="1:22" ht="16.5" x14ac:dyDescent="0.3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  <c r="T32" s="4"/>
      <c r="U32" s="4"/>
      <c r="V32" s="3"/>
    </row>
    <row r="33" spans="1:22" ht="16.5" x14ac:dyDescent="0.3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  <c r="T33" s="4"/>
      <c r="U33" s="4"/>
      <c r="V33" s="3"/>
    </row>
    <row r="34" spans="1:22" ht="16.5" x14ac:dyDescent="0.3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  <c r="T34" s="4"/>
      <c r="U34" s="4"/>
      <c r="V34" s="3"/>
    </row>
    <row r="35" spans="1:22" ht="16.5" x14ac:dyDescent="0.3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3"/>
    </row>
    <row r="36" spans="1:22" ht="16.5" x14ac:dyDescent="0.3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  <c r="T36" s="4"/>
      <c r="U36" s="4"/>
      <c r="V36" s="3"/>
    </row>
    <row r="37" spans="1:22" ht="16.5" x14ac:dyDescent="0.3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"/>
      <c r="U37" s="4"/>
      <c r="V37" s="3"/>
    </row>
    <row r="38" spans="1:22" ht="16.5" x14ac:dyDescent="0.3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4"/>
      <c r="U38" s="4"/>
      <c r="V38" s="3"/>
    </row>
    <row r="39" spans="1:22" ht="16.5" x14ac:dyDescent="0.3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  <c r="T39" s="4"/>
      <c r="U39" s="4"/>
      <c r="V39" s="3"/>
    </row>
    <row r="40" spans="1:22" ht="16.5" x14ac:dyDescent="0.3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4"/>
      <c r="U40" s="4"/>
      <c r="V40" s="3"/>
    </row>
    <row r="41" spans="1:22" ht="16.5" x14ac:dyDescent="0.3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3"/>
    </row>
    <row r="42" spans="1:22" ht="16.5" x14ac:dyDescent="0.3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/>
      <c r="U42" s="4"/>
      <c r="V42" s="3"/>
    </row>
    <row r="43" spans="1:22" ht="16.5" x14ac:dyDescent="0.3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/>
      <c r="U43" s="4"/>
      <c r="V43" s="3"/>
    </row>
    <row r="44" spans="1:22" ht="16.5" x14ac:dyDescent="0.3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4"/>
      <c r="V44" s="3"/>
    </row>
    <row r="45" spans="1:22" ht="16.5" x14ac:dyDescent="0.3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4"/>
      <c r="V45" s="3"/>
    </row>
    <row r="46" spans="1:22" ht="16.5" x14ac:dyDescent="0.3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4"/>
      <c r="V46" s="3"/>
    </row>
  </sheetData>
  <mergeCells count="8">
    <mergeCell ref="A1:V1"/>
    <mergeCell ref="A3:A4"/>
    <mergeCell ref="B3:B4"/>
    <mergeCell ref="C3:F3"/>
    <mergeCell ref="G3:I3"/>
    <mergeCell ref="J3:L3"/>
    <mergeCell ref="M3:U3"/>
    <mergeCell ref="V3:V4"/>
  </mergeCells>
  <pageMargins left="0.39" right="0.16" top="0.59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th1-25</vt:lpstr>
      <vt:lpstr>th2-25</vt:lpstr>
      <vt:lpstr>th3-25</vt:lpstr>
      <vt:lpstr>th4-25</vt:lpstr>
      <vt:lpstr>th5-25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THONG KE</cp:lastModifiedBy>
  <cp:lastPrinted>2024-10-21T02:00:36Z</cp:lastPrinted>
  <dcterms:created xsi:type="dcterms:W3CDTF">2001-02-09T09:59:14Z</dcterms:created>
  <dcterms:modified xsi:type="dcterms:W3CDTF">2025-06-17T03:00:38Z</dcterms:modified>
</cp:coreProperties>
</file>